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Luvena\Desktop\"/>
    </mc:Choice>
  </mc:AlternateContent>
  <xr:revisionPtr revIDLastSave="0" documentId="13_ncr:1_{756AA108-F7E8-4865-A85D-4DFA7F88829B}" xr6:coauthVersionLast="47" xr6:coauthVersionMax="47" xr10:uidLastSave="{00000000-0000-0000-0000-000000000000}"/>
  <workbookProtection workbookAlgorithmName="SHA-512" workbookHashValue="B5tjS0ZjKpNU+Ev4HlVb5IBixaPRLNJWaaTjW7glKigO7Rks+2+t4mBVenbcQcMGfNHBGfpNiEp24up/eYbuuA==" workbookSaltValue="Di+xjD6jAaAao7mGJaBcNg==" workbookSpinCount="100000" lockStructure="1"/>
  <bookViews>
    <workbookView xWindow="-108" yWindow="-108" windowWidth="23256" windowHeight="12456" activeTab="1" xr2:uid="{00000000-000D-0000-FFFF-FFFF00000000}"/>
  </bookViews>
  <sheets>
    <sheet name="參加者資料" sheetId="1" r:id="rId1"/>
    <sheet name="重要 - 團體報名章程" sheetId="3" r:id="rId2"/>
    <sheet name="組別" sheetId="2" state="hidden" r:id="rId3"/>
  </sheets>
  <definedNames>
    <definedName name="_1._報名費用__團體替超過5位或以上小朋友報名_每份作品參賽費用為_140。_團體替2_4位小朋友報名_每份作品參賽費用為_150。_2._展覽費用__本屆所有作品均可自由報名參加2022年10_11月期間舉行的雙年畫展暨童夢嘉年華_展出上次_2021年下半年度比賽_及本次_2022年上半年度比賽_參賽作品__現時連同比賽報名可享超級早報名優惠_每份畫作參展費用__180__原價___250___超級早報名優惠截止日期為2022年4月14日__3._必須按此閱讀其他章程細則_按此__或在本檔案分頁中選" localSheetId="1">參加者資料!$G$3</definedName>
    <definedName name="_xlnm.Print_Area" localSheetId="0">參加者資料!$A:$J</definedName>
    <definedName name="_xlnm.Print_Titles" localSheetId="0">參加者資料!$13:$13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I17" i="1"/>
  <c r="I18" i="1"/>
  <c r="I19" i="1"/>
  <c r="I20" i="1"/>
  <c r="I21" i="1"/>
  <c r="I22" i="1"/>
  <c r="I23" i="1"/>
  <c r="I24" i="1"/>
  <c r="I25" i="1"/>
  <c r="I26" i="1"/>
  <c r="J26" i="1" s="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J98" i="1" s="1"/>
  <c r="I99" i="1"/>
  <c r="I100" i="1"/>
  <c r="I101" i="1"/>
  <c r="I102" i="1"/>
  <c r="J102" i="1" s="1"/>
  <c r="I103" i="1"/>
  <c r="I104" i="1"/>
  <c r="J104" i="1" s="1"/>
  <c r="I105" i="1"/>
  <c r="I106" i="1"/>
  <c r="I107" i="1"/>
  <c r="I108" i="1"/>
  <c r="I109" i="1"/>
  <c r="I110" i="1"/>
  <c r="I111" i="1"/>
  <c r="I112" i="1"/>
  <c r="J112" i="1" s="1"/>
  <c r="I113" i="1"/>
  <c r="G16" i="1"/>
  <c r="G17" i="1"/>
  <c r="G18" i="1"/>
  <c r="G19" i="1"/>
  <c r="G20" i="1"/>
  <c r="G21" i="1"/>
  <c r="G22" i="1"/>
  <c r="G23" i="1"/>
  <c r="G24" i="1"/>
  <c r="G25" i="1"/>
  <c r="G26" i="1"/>
  <c r="G27" i="1"/>
  <c r="G28" i="1"/>
  <c r="G29" i="1"/>
  <c r="G30" i="1"/>
  <c r="G31" i="1"/>
  <c r="G32" i="1"/>
  <c r="G33" i="1"/>
  <c r="G34" i="1"/>
  <c r="G35" i="1"/>
  <c r="G36" i="1"/>
  <c r="G37" i="1"/>
  <c r="G38" i="1"/>
  <c r="J38" i="1" s="1"/>
  <c r="G39" i="1"/>
  <c r="G40" i="1"/>
  <c r="G41" i="1"/>
  <c r="G42" i="1"/>
  <c r="J42" i="1" s="1"/>
  <c r="G43" i="1"/>
  <c r="G44" i="1"/>
  <c r="G45" i="1"/>
  <c r="G46" i="1"/>
  <c r="J46" i="1" s="1"/>
  <c r="G47" i="1"/>
  <c r="G48" i="1"/>
  <c r="J48" i="1" s="1"/>
  <c r="G49" i="1"/>
  <c r="G50" i="1"/>
  <c r="J50" i="1" s="1"/>
  <c r="G51" i="1"/>
  <c r="G52" i="1"/>
  <c r="G53" i="1"/>
  <c r="G54" i="1"/>
  <c r="J54" i="1" s="1"/>
  <c r="G55" i="1"/>
  <c r="G56" i="1"/>
  <c r="G57" i="1"/>
  <c r="G58" i="1"/>
  <c r="J58" i="1" s="1"/>
  <c r="G59" i="1"/>
  <c r="G60" i="1"/>
  <c r="G61" i="1"/>
  <c r="G62" i="1"/>
  <c r="J62" i="1" s="1"/>
  <c r="G63" i="1"/>
  <c r="G64" i="1"/>
  <c r="G65" i="1"/>
  <c r="G66" i="1"/>
  <c r="J66" i="1" s="1"/>
  <c r="G67" i="1"/>
  <c r="G68" i="1"/>
  <c r="G69" i="1"/>
  <c r="G70" i="1"/>
  <c r="J70" i="1" s="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I15" i="1"/>
  <c r="G15" i="1"/>
  <c r="J109" i="1"/>
  <c r="J18" i="1"/>
  <c r="J20" i="1"/>
  <c r="J21" i="1"/>
  <c r="J22" i="1"/>
  <c r="J24" i="1"/>
  <c r="J25" i="1"/>
  <c r="J28" i="1"/>
  <c r="J29" i="1"/>
  <c r="J30" i="1"/>
  <c r="J32" i="1"/>
  <c r="J33" i="1"/>
  <c r="J34" i="1"/>
  <c r="J36" i="1"/>
  <c r="J37" i="1"/>
  <c r="J40" i="1"/>
  <c r="J41" i="1"/>
  <c r="J44" i="1"/>
  <c r="J45" i="1"/>
  <c r="J49" i="1"/>
  <c r="J52" i="1"/>
  <c r="J53" i="1"/>
  <c r="J56" i="1"/>
  <c r="J57" i="1"/>
  <c r="J60" i="1"/>
  <c r="J61" i="1"/>
  <c r="J64" i="1"/>
  <c r="J65" i="1"/>
  <c r="J68" i="1"/>
  <c r="J69" i="1"/>
  <c r="J72" i="1"/>
  <c r="J73" i="1"/>
  <c r="J76" i="1"/>
  <c r="J77" i="1"/>
  <c r="J80" i="1"/>
  <c r="J81" i="1"/>
  <c r="J84" i="1"/>
  <c r="J85" i="1"/>
  <c r="J88" i="1"/>
  <c r="J89" i="1"/>
  <c r="J92" i="1"/>
  <c r="J93" i="1"/>
  <c r="J94" i="1"/>
  <c r="J96" i="1"/>
  <c r="J97" i="1"/>
  <c r="J100" i="1"/>
  <c r="J101" i="1"/>
  <c r="J105" i="1"/>
  <c r="J106" i="1"/>
  <c r="J108" i="1"/>
  <c r="J113" i="1"/>
  <c r="D8" i="1"/>
  <c r="J15" i="1" l="1"/>
  <c r="J103" i="1"/>
  <c r="J99" i="1"/>
  <c r="J95" i="1"/>
  <c r="J91" i="1"/>
  <c r="J87" i="1"/>
  <c r="J83" i="1"/>
  <c r="J79" i="1"/>
  <c r="J75" i="1"/>
  <c r="J71" i="1"/>
  <c r="J67" i="1"/>
  <c r="J63" i="1"/>
  <c r="J59" i="1"/>
  <c r="J55" i="1"/>
  <c r="J51" i="1"/>
  <c r="J47" i="1"/>
  <c r="J43" i="1"/>
  <c r="J39" i="1"/>
  <c r="J35" i="1"/>
  <c r="J31" i="1"/>
  <c r="J27" i="1"/>
  <c r="J23" i="1"/>
  <c r="J19" i="1"/>
  <c r="J110" i="1"/>
  <c r="J90" i="1"/>
  <c r="J86" i="1"/>
  <c r="J82" i="1"/>
  <c r="J78" i="1"/>
  <c r="J74" i="1"/>
  <c r="J111" i="1"/>
  <c r="J16" i="1"/>
  <c r="J17" i="1"/>
  <c r="J107" i="1"/>
  <c r="D9" i="1"/>
  <c r="E21" i="1" l="1"/>
  <c r="E22" i="1"/>
  <c r="E23" i="1"/>
  <c r="E24" i="1"/>
  <c r="G9"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0" i="1"/>
  <c r="E19" i="1"/>
  <c r="E18" i="1"/>
  <c r="E17" i="1"/>
  <c r="E16" i="1"/>
  <c r="E15" i="1"/>
  <c r="I9" i="1" l="1"/>
</calcChain>
</file>

<file path=xl/sharedStrings.xml><?xml version="1.0" encoding="utf-8"?>
<sst xmlns="http://schemas.openxmlformats.org/spreadsheetml/2006/main" count="317" uniqueCount="100">
  <si>
    <r>
      <rPr>
        <b/>
        <sz val="16"/>
        <color indexed="8"/>
        <rFont val="微軟正黑體"/>
        <family val="2"/>
        <charset val="136"/>
      </rPr>
      <t>香港青少年兒童繪畫大獎賽2025</t>
    </r>
    <r>
      <rPr>
        <sz val="16"/>
        <color indexed="8"/>
        <rFont val="微軟正黑體"/>
        <family val="2"/>
        <charset val="136"/>
      </rPr>
      <t xml:space="preserve"> </t>
    </r>
    <r>
      <rPr>
        <sz val="16"/>
        <color rgb="FFC00000"/>
        <rFont val="微軟正黑體"/>
        <family val="2"/>
        <charset val="136"/>
      </rPr>
      <t>(5人以上團體報名表格)</t>
    </r>
    <phoneticPr fontId="1" type="noConversion"/>
  </si>
  <si>
    <r>
      <rPr>
        <b/>
        <sz val="14"/>
        <color rgb="FF000000"/>
        <rFont val="微軟正黑體"/>
        <family val="2"/>
      </rPr>
      <t>*為必填項目</t>
    </r>
    <r>
      <rPr>
        <sz val="14"/>
        <color indexed="8"/>
        <rFont val="微軟正黑體"/>
        <family val="2"/>
      </rPr>
      <t xml:space="preserve">
完成後，請將此報名表格電郵至admin@hkccaa.org</t>
    </r>
    <phoneticPr fontId="1" type="noConversion"/>
  </si>
  <si>
    <r>
      <t xml:space="preserve">指導學校/機構/老師名稱 :
</t>
    </r>
    <r>
      <rPr>
        <b/>
        <sz val="12"/>
        <color indexed="8"/>
        <rFont val="微軟正黑體"/>
        <family val="2"/>
        <charset val="136"/>
      </rPr>
      <t>(此名稱將會公佈在團體得獎名單中，如獲獎亦會刻/印在得獎獎座及證書內，敬請小心填寫)</t>
    </r>
    <phoneticPr fontId="1" type="noConversion"/>
  </si>
  <si>
    <t>*學校/團體中文名稱：</t>
    <phoneticPr fontId="1" type="noConversion"/>
  </si>
  <si>
    <r>
      <t>*學校/團體英文名稱</t>
    </r>
    <r>
      <rPr>
        <b/>
        <sz val="11"/>
        <color rgb="FF000000"/>
        <rFont val="微軟正黑體"/>
        <family val="2"/>
        <charset val="136"/>
      </rPr>
      <t xml:space="preserve"> ：</t>
    </r>
    <phoneticPr fontId="1" type="noConversion"/>
  </si>
  <si>
    <t xml:space="preserve">*聯絡人姓名 : </t>
    <phoneticPr fontId="1" type="noConversion"/>
  </si>
  <si>
    <t>*聯絡電郵：</t>
    <phoneticPr fontId="1" type="noConversion"/>
  </si>
  <si>
    <t xml:space="preserve">*聯絡人電話 : </t>
    <phoneticPr fontId="1" type="noConversion"/>
  </si>
  <si>
    <t>WhatsApp(如有)：</t>
    <phoneticPr fontId="1" type="noConversion"/>
  </si>
  <si>
    <t xml:space="preserve">*退畫地址 : </t>
    <phoneticPr fontId="1" type="noConversion"/>
  </si>
  <si>
    <t xml:space="preserve"> </t>
    <phoneticPr fontId="1" type="noConversion"/>
  </si>
  <si>
    <t>總參賽人數 : (自動計算)</t>
    <phoneticPr fontId="1" type="noConversion"/>
  </si>
  <si>
    <t xml:space="preserve">(自動計算)費用總計 : </t>
    <phoneticPr fontId="1" type="noConversion"/>
  </si>
  <si>
    <t>每份作品提交前必須貼上作品標籤。請下載及列印標籤，填上參賽者資料，然後貼在作品背面右下方。</t>
    <phoneticPr fontId="1" type="noConversion"/>
  </si>
  <si>
    <t>按此下載作品標籤</t>
    <phoneticPr fontId="1" type="noConversion"/>
  </si>
  <si>
    <r>
      <t xml:space="preserve">參賽者名單 </t>
    </r>
    <r>
      <rPr>
        <sz val="14"/>
        <color rgb="FF000000"/>
        <rFont val="微軟正黑體"/>
        <family val="2"/>
        <charset val="136"/>
      </rPr>
      <t>(中英文全名將列印在證書上，</t>
    </r>
    <r>
      <rPr>
        <b/>
        <u/>
        <sz val="14"/>
        <color rgb="FFC00000"/>
        <rFont val="微軟正黑體"/>
        <family val="2"/>
        <charset val="136"/>
      </rPr>
      <t>必須與證件相符</t>
    </r>
    <r>
      <rPr>
        <b/>
        <sz val="14"/>
        <rFont val="微軟正黑體"/>
        <family val="2"/>
        <charset val="136"/>
      </rPr>
      <t>。</t>
    </r>
    <r>
      <rPr>
        <sz val="14"/>
        <color rgb="FF000000"/>
        <rFont val="微軟正黑體"/>
        <family val="2"/>
        <charset val="136"/>
      </rPr>
      <t>)</t>
    </r>
    <phoneticPr fontId="1" type="noConversion"/>
  </si>
  <si>
    <t>敬請小心核對報名表格內所有資料；
截止日後，如需更改任何資料，將收取$65行政費用。</t>
    <phoneticPr fontId="1" type="noConversion"/>
  </si>
  <si>
    <t>參賽者姓名(中文)</t>
    <phoneticPr fontId="1" type="noConversion"/>
  </si>
  <si>
    <r>
      <t>參賽者姓名(English name)
(英文全名</t>
    </r>
    <r>
      <rPr>
        <b/>
        <u/>
        <sz val="11"/>
        <color rgb="FF000000"/>
        <rFont val="微軟正黑體"/>
        <family val="2"/>
      </rPr>
      <t>必須填寫</t>
    </r>
    <r>
      <rPr>
        <b/>
        <sz val="11"/>
        <color indexed="8"/>
        <rFont val="微軟正黑體"/>
        <family val="2"/>
        <charset val="136"/>
      </rPr>
      <t>)</t>
    </r>
    <phoneticPr fontId="1" type="noConversion"/>
  </si>
  <si>
    <t>出生年份</t>
    <phoneticPr fontId="1" type="noConversion"/>
  </si>
  <si>
    <t>參賽組別
(輸入出生年份後自動顯示)</t>
    <phoneticPr fontId="1" type="noConversion"/>
  </si>
  <si>
    <t>參賽主題(可參加多於一個主題)</t>
    <phoneticPr fontId="1" type="noConversion"/>
  </si>
  <si>
    <t>參賽主題數目</t>
    <phoneticPr fontId="1" type="noConversion"/>
  </si>
  <si>
    <t>參加畫展主題</t>
    <phoneticPr fontId="1" type="noConversion"/>
  </si>
  <si>
    <t>參展作品數目</t>
    <phoneticPr fontId="1" type="noConversion"/>
  </si>
  <si>
    <t>費用小計 (HK$)</t>
    <phoneticPr fontId="1" type="noConversion"/>
  </si>
  <si>
    <t>e.g. 陳大文 (例子)</t>
    <phoneticPr fontId="1" type="noConversion"/>
  </si>
  <si>
    <t>Chan Tai Man (Example)</t>
    <phoneticPr fontId="1" type="noConversion"/>
  </si>
  <si>
    <t>幼童組</t>
    <phoneticPr fontId="1" type="noConversion"/>
  </si>
  <si>
    <t>我的寵物 + 四季 + 我眼中的地球</t>
    <phoneticPr fontId="1" type="noConversion"/>
  </si>
  <si>
    <t>四季 + 我眼中的地球</t>
    <phoneticPr fontId="1" type="noConversion"/>
  </si>
  <si>
    <t>按此選擇參賽主題</t>
  </si>
  <si>
    <t>按此選擇參展主題</t>
  </si>
  <si>
    <t>香港青少年兒童繪畫大獎賽2025 - 學校/團體報名重要資訊</t>
    <phoneticPr fontId="1" type="noConversion"/>
  </si>
  <si>
    <r>
      <t>完成表格後，請將此報名表格電郵至admin@hkccaa.org 【敬請以電子檔形式提交報名表，</t>
    </r>
    <r>
      <rPr>
        <sz val="14"/>
        <color rgb="FFFF0000"/>
        <rFont val="微軟正黑體"/>
        <family val="2"/>
      </rPr>
      <t>手寫表格恕不受理</t>
    </r>
    <r>
      <rPr>
        <sz val="14"/>
        <rFont val="微軟正黑體"/>
        <family val="2"/>
        <charset val="136"/>
      </rPr>
      <t>】
(團體須於</t>
    </r>
    <r>
      <rPr>
        <b/>
        <sz val="14"/>
        <color theme="5"/>
        <rFont val="微軟正黑體"/>
        <family val="2"/>
      </rPr>
      <t>2025年2月28日前報名</t>
    </r>
    <r>
      <rPr>
        <sz val="14"/>
        <rFont val="微軟正黑體"/>
        <family val="2"/>
        <charset val="136"/>
      </rPr>
      <t>及繳付報名費，並於</t>
    </r>
    <r>
      <rPr>
        <b/>
        <sz val="14"/>
        <color theme="4"/>
        <rFont val="微軟正黑體"/>
        <family val="2"/>
      </rPr>
      <t>2025年3月7日或以前提交作品</t>
    </r>
    <r>
      <rPr>
        <sz val="14"/>
        <rFont val="微軟正黑體"/>
        <family val="2"/>
        <charset val="136"/>
      </rPr>
      <t>至本會)</t>
    </r>
    <phoneticPr fontId="1" type="noConversion"/>
  </si>
  <si>
    <t>更多詳情可瀏覽以下網頁:</t>
    <phoneticPr fontId="1" type="noConversion"/>
  </si>
  <si>
    <t>www.hkccaa.org/hkjaa2025</t>
    <phoneticPr fontId="1" type="noConversion"/>
  </si>
  <si>
    <t>團體參賽資格</t>
    <phoneticPr fontId="1" type="noConversion"/>
  </si>
  <si>
    <t xml:space="preserve"> •  團體參賽人數達5人或以上，方可以團體名義報名角逐「優質藝術教育團體獎」，當中可由不同年齡組別的學生代表出賽。</t>
    <phoneticPr fontId="1" type="noConversion"/>
  </si>
  <si>
    <t xml:space="preserve"> •  如參賽人數不足5人，參加者依然可享團體優惠價參加個人賽，請聯絡本會查詢 (參賽人數不足5人將未能角逐「優質藝術教育團體獎」)。</t>
    <phoneticPr fontId="1" type="noConversion"/>
  </si>
  <si>
    <t xml:space="preserve"> •  如以個人形式報名，可填寫老師或家長的電話及電郵，所有比賽資料及領獎詳情只會向該聯絡人發放。</t>
    <phoneticPr fontId="1" type="noConversion"/>
  </si>
  <si>
    <t>1. 報名費用：</t>
  </si>
  <si>
    <r>
      <t xml:space="preserve"> • 所有經團體報名之參加者，可享學校/團體優惠，</t>
    </r>
    <r>
      <rPr>
        <b/>
        <sz val="12"/>
        <color rgb="FFC00000"/>
        <rFont val="Microsoft JhengHei UI"/>
        <family val="2"/>
        <charset val="136"/>
      </rPr>
      <t>每份作品費用為$130</t>
    </r>
    <r>
      <rPr>
        <sz val="12"/>
        <rFont val="Microsoft JhengHei UI"/>
        <family val="2"/>
        <charset val="136"/>
      </rPr>
      <t>。(原價$190)</t>
    </r>
    <phoneticPr fontId="1" type="noConversion"/>
  </si>
  <si>
    <t xml:space="preserve"> • 未足5人的團體只須提供學校証明或商業登記，參加者依然可享團體優惠參加個人賽。(惟未能角逐「優質藝術教育團體獎」，得獎名單亦不會顯示所屬團體名稱。)</t>
    <phoneticPr fontId="1" type="noConversion"/>
  </si>
  <si>
    <r>
      <t>使用此報名表格之</t>
    </r>
    <r>
      <rPr>
        <b/>
        <sz val="12"/>
        <color rgb="FFFF0000"/>
        <rFont val="Microsoft JhengHei UI"/>
        <family val="2"/>
        <charset val="136"/>
      </rPr>
      <t>團體報名人數必須5人或以上</t>
    </r>
    <r>
      <rPr>
        <b/>
        <sz val="12"/>
        <rFont val="Microsoft JhengHei UI"/>
        <family val="2"/>
        <charset val="136"/>
      </rPr>
      <t>，不足5人請按以下連結使用網上方式報名 (網上報名時可填寫老師或家長的電話及電郵，所有比賽資料及領獎詳情只會向該聯絡人發放)。</t>
    </r>
    <phoneticPr fontId="1" type="noConversion"/>
  </si>
  <si>
    <t>2. 展覽費用：</t>
  </si>
  <si>
    <r>
      <t xml:space="preserve"> • 現時連同比賽報名參展，可享團體畫展早報優惠，每份畫作參展原價為$300，</t>
    </r>
    <r>
      <rPr>
        <b/>
        <sz val="12"/>
        <color rgb="FFC00000"/>
        <rFont val="Microsoft JhengHei UI"/>
        <family val="2"/>
        <charset val="136"/>
      </rPr>
      <t>優惠價為$280</t>
    </r>
    <r>
      <rPr>
        <sz val="12"/>
        <rFont val="Microsoft JhengHei UI"/>
        <family val="2"/>
        <charset val="136"/>
      </rPr>
      <t xml:space="preserve"> (此優惠限期至2025年2月28日，過後須以正價報名)</t>
    </r>
    <phoneticPr fontId="1" type="noConversion"/>
  </si>
  <si>
    <t>3. 競逐團體獎項</t>
  </si>
  <si>
    <t>競逐團體獎項之團體，最少參賽人數為5人，得獎名單將列出所屬團體。</t>
    <phoneticPr fontId="1" type="noConversion"/>
  </si>
  <si>
    <t>4. 退畫安排：</t>
    <phoneticPr fontId="1" type="noConversion"/>
  </si>
  <si>
    <t>團體報名，5人或以上團體可豁免退畫行政費$50及速遞費用一次。(恕不接受分開退畫安排)</t>
    <phoneticPr fontId="1" type="noConversion"/>
  </si>
  <si>
    <t>5. 報名及付款方式：</t>
    <phoneticPr fontId="1" type="noConversion"/>
  </si>
  <si>
    <t>填妥此表格後，請將電子檔電郵至 admin@hkccaa.org (恕不接受手寫表格)，參賽作品須於2025年3月7日或以前郵寄或速遞至本會。</t>
    <phoneticPr fontId="1" type="noConversion"/>
  </si>
  <si>
    <t>6. 注意事項：</t>
    <phoneticPr fontId="1" type="noConversion"/>
  </si>
  <si>
    <r>
      <t xml:space="preserve"> • 老師請確保小朋友之中英文姓名、年齡、組別正確無誤，此資料將會於印製證書或獎座(如有)，如有錯漏本會恕不負責。</t>
    </r>
    <r>
      <rPr>
        <sz val="12"/>
        <color rgb="FFC00000"/>
        <rFont val="Microsoft JhengHei UI"/>
        <family val="2"/>
        <charset val="136"/>
      </rPr>
      <t>如於報名截止日後更改，將收取行政費$65。</t>
    </r>
    <phoneticPr fontId="1" type="noConversion"/>
  </si>
  <si>
    <t xml:space="preserve"> • 團體必須與小朋友家長再三核實小朋友出生年份資料，錯報年齡及參賽組別將被取消參賽及得獎資格，所有已繳交之費用亦不會退還。</t>
    <phoneticPr fontId="1" type="noConversion"/>
  </si>
  <si>
    <t xml:space="preserve"> • 遞交報名表代表團體負責人及所有參加者及其家長均詳閱比賽章程及同意遵守有關內容及條款。</t>
    <phoneticPr fontId="1" type="noConversion"/>
  </si>
  <si>
    <r>
      <t xml:space="preserve"> • </t>
    </r>
    <r>
      <rPr>
        <sz val="12"/>
        <color rgb="FFC00000"/>
        <rFont val="Microsoft JhengHei UI"/>
        <family val="2"/>
        <charset val="136"/>
      </rPr>
      <t>凡經團體以此報名表報名之參賽者，所有比賽資料及領獎詳情將直接發放至所屬之團體，不會另行通知參賽者或家長，學校/團體須自行通知學生，敬請留意。</t>
    </r>
    <phoneticPr fontId="1" type="noConversion"/>
  </si>
  <si>
    <t>7. 其他章程及細則︰</t>
    <phoneticPr fontId="1" type="noConversion"/>
  </si>
  <si>
    <r>
      <rPr>
        <sz val="12"/>
        <color rgb="FFC00000"/>
        <rFont val="Wingdings"/>
        <family val="2"/>
        <charset val="2"/>
      </rPr>
      <t></t>
    </r>
    <r>
      <rPr>
        <sz val="12"/>
        <color rgb="FFC00000"/>
        <rFont val="Calibri"/>
        <family val="2"/>
      </rPr>
      <t xml:space="preserve"> </t>
    </r>
    <r>
      <rPr>
        <sz val="12"/>
        <color rgb="FFC00000"/>
        <rFont val="Microsoft JhengHei UI"/>
        <family val="2"/>
        <charset val="136"/>
      </rPr>
      <t>每份作品背面必須貼上一個作品標籤。請到比賽網頁下載及列印作品標籤，剪下並小心填寫參賽者資料，然後貼在作品背面右下方。</t>
    </r>
    <phoneticPr fontId="1" type="noConversion"/>
  </si>
  <si>
    <r>
      <rPr>
        <sz val="12"/>
        <color rgb="FFC00000"/>
        <rFont val="Wingdings"/>
        <family val="2"/>
        <charset val="2"/>
      </rPr>
      <t></t>
    </r>
    <r>
      <rPr>
        <sz val="12"/>
        <color rgb="FFC00000"/>
        <rFont val="Calibri"/>
        <family val="2"/>
      </rPr>
      <t xml:space="preserve"> </t>
    </r>
    <r>
      <rPr>
        <sz val="12"/>
        <color rgb="FFC00000"/>
        <rFont val="Microsoft JhengHei UI"/>
        <family val="2"/>
        <charset val="136"/>
      </rPr>
      <t>如作品背面未有貼上作品標籤，本會將不作處理並將所有作品以順豐到付形式退回至老師。</t>
    </r>
    <phoneticPr fontId="1" type="noConversion"/>
  </si>
  <si>
    <r>
      <rPr>
        <sz val="12"/>
        <color rgb="FFC00000"/>
        <rFont val="Wingdings"/>
        <family val="2"/>
        <charset val="2"/>
      </rPr>
      <t></t>
    </r>
    <r>
      <rPr>
        <sz val="12"/>
        <color rgb="FFC00000"/>
        <rFont val="Calibri"/>
        <family val="2"/>
      </rPr>
      <t xml:space="preserve"> </t>
    </r>
    <r>
      <rPr>
        <sz val="12"/>
        <color rgb="FFC00000"/>
        <rFont val="Microsoft JhengHei UI"/>
        <family val="2"/>
        <charset val="136"/>
      </rPr>
      <t>作品須以平面方式繪畫於不少於A4 (297 x 210mm)及不大於A3 (420 x 297mm) 內之畫紙上，橫直不限，違者將被取消資格。</t>
    </r>
    <phoneticPr fontId="1" type="noConversion"/>
  </si>
  <si>
    <r>
      <rPr>
        <sz val="12"/>
        <color rgb="FFC00000"/>
        <rFont val="Wingdings"/>
        <family val="2"/>
        <charset val="2"/>
      </rPr>
      <t></t>
    </r>
    <r>
      <rPr>
        <sz val="12"/>
        <color rgb="FFC00000"/>
        <rFont val="Calibri"/>
        <family val="2"/>
      </rPr>
      <t xml:space="preserve"> </t>
    </r>
    <r>
      <rPr>
        <sz val="12"/>
        <color rgb="FFC00000"/>
        <rFont val="Microsoft JhengHei UI"/>
        <family val="2"/>
        <charset val="136"/>
      </rPr>
      <t>不接受立體畫材、不可使用閃粉、拼貼等手工勞作方式創作。</t>
    </r>
    <phoneticPr fontId="1" type="noConversion"/>
  </si>
  <si>
    <r>
      <rPr>
        <sz val="12"/>
        <color rgb="FFC00000"/>
        <rFont val="Wingdings"/>
        <family val="2"/>
        <charset val="2"/>
      </rPr>
      <t></t>
    </r>
    <r>
      <rPr>
        <sz val="12"/>
        <color rgb="FFC00000"/>
        <rFont val="Calibri"/>
        <family val="2"/>
      </rPr>
      <t xml:space="preserve"> </t>
    </r>
    <r>
      <rPr>
        <sz val="12"/>
        <color rgb="FFC00000"/>
        <rFont val="Microsoft JhengHei UI"/>
        <family val="2"/>
        <charset val="136"/>
      </rPr>
      <t>作品應為一般畫紙，宣紙作品則必須貼在咭紙提交，油畫僅限帆布畫</t>
    </r>
    <r>
      <rPr>
        <sz val="12"/>
        <color rgb="FFC00000"/>
        <rFont val="Calibri"/>
        <family val="2"/>
      </rPr>
      <t xml:space="preserve"> </t>
    </r>
    <r>
      <rPr>
        <sz val="12"/>
        <color rgb="FFC00000"/>
        <rFont val="Microsoft JhengHei UI"/>
        <family val="2"/>
        <charset val="136"/>
      </rPr>
      <t>(</t>
    </r>
    <r>
      <rPr>
        <sz val="12"/>
        <color rgb="FFC00000"/>
        <rFont val="Microsoft YaHei"/>
        <family val="2"/>
        <charset val="134"/>
      </rPr>
      <t>絕</t>
    </r>
    <r>
      <rPr>
        <sz val="12"/>
        <color rgb="FFC00000"/>
        <rFont val="Microsoft JhengHei UI"/>
        <family val="2"/>
        <charset val="136"/>
      </rPr>
      <t>不接受畫框裝裱)；違者將被取消資格。</t>
    </r>
    <phoneticPr fontId="1" type="noConversion"/>
  </si>
  <si>
    <r>
      <rPr>
        <sz val="12"/>
        <rFont val="Wingdings"/>
        <family val="2"/>
        <charset val="2"/>
      </rPr>
      <t></t>
    </r>
    <r>
      <rPr>
        <sz val="12"/>
        <rFont val="Calibri"/>
        <family val="2"/>
      </rPr>
      <t xml:space="preserve"> </t>
    </r>
    <r>
      <rPr>
        <sz val="12"/>
        <rFont val="Microsoft JhengHei UI"/>
        <family val="2"/>
        <charset val="136"/>
      </rPr>
      <t>得獎作品如有偽冒、抄襲、代筆或經檢舉曾參加任何公開繪畫比賽得獎或展出，查證屬實，一律取消資格，獎項不遞補。已領取獎項者，本會將追回獎項。</t>
    </r>
    <phoneticPr fontId="1" type="noConversion"/>
  </si>
  <si>
    <r>
      <rPr>
        <sz val="12"/>
        <rFont val="Wingdings"/>
        <family val="2"/>
        <charset val="2"/>
      </rPr>
      <t></t>
    </r>
    <r>
      <rPr>
        <sz val="12"/>
        <rFont val="Calibri"/>
        <family val="2"/>
      </rPr>
      <t xml:space="preserve"> </t>
    </r>
    <r>
      <rPr>
        <sz val="12"/>
        <rFont val="Microsoft JhengHei UI"/>
        <family val="2"/>
        <charset val="136"/>
      </rPr>
      <t>參賽之作品，因郵寄/速遞途中或不可抗拒災變造成之損失，本會恕不負責。</t>
    </r>
    <phoneticPr fontId="1" type="noConversion"/>
  </si>
  <si>
    <r>
      <rPr>
        <sz val="12"/>
        <rFont val="Wingdings"/>
        <family val="2"/>
        <charset val="2"/>
      </rPr>
      <t></t>
    </r>
    <r>
      <rPr>
        <sz val="12"/>
        <rFont val="Calibri"/>
        <family val="2"/>
      </rPr>
      <t xml:space="preserve"> </t>
    </r>
    <r>
      <rPr>
        <sz val="12"/>
        <rFont val="Microsoft JhengHei UI"/>
        <family val="2"/>
        <charset val="136"/>
      </rPr>
      <t>本會不處理任何欠資郵件/速遞品，請團體確保寄出時已付足夠郵資。</t>
    </r>
    <phoneticPr fontId="1" type="noConversion"/>
  </si>
  <si>
    <r>
      <rPr>
        <sz val="12"/>
        <rFont val="Wingdings"/>
        <family val="2"/>
        <charset val="2"/>
      </rPr>
      <t></t>
    </r>
    <r>
      <rPr>
        <sz val="12"/>
        <rFont val="Calibri"/>
        <family val="2"/>
      </rPr>
      <t xml:space="preserve"> </t>
    </r>
    <r>
      <rPr>
        <sz val="12"/>
        <rFont val="Microsoft JhengHei UI"/>
        <family val="2"/>
        <charset val="136"/>
      </rPr>
      <t>所有獎項將由本會評判之評審決定為最終依歸，各組別得獎名額及獎項可因應各組別之實際參賽作品水準而有所變動，本會保留最終決定權，任何人不得異議。</t>
    </r>
    <phoneticPr fontId="1" type="noConversion"/>
  </si>
  <si>
    <r>
      <rPr>
        <sz val="12"/>
        <rFont val="Wingdings"/>
        <family val="2"/>
        <charset val="2"/>
      </rPr>
      <t></t>
    </r>
    <r>
      <rPr>
        <sz val="12"/>
        <rFont val="Calibri"/>
        <family val="2"/>
      </rPr>
      <t xml:space="preserve"> </t>
    </r>
    <r>
      <rPr>
        <sz val="12"/>
        <rFont val="Microsoft JhengHei UI"/>
        <family val="2"/>
        <charset val="136"/>
      </rPr>
      <t xml:space="preserve"> 獲獎參賽者之獎座/獎牌/證書/參賽證書於本會領取，本會設有佈景板供拍照留念，亦可選擇以順豐到付(自付速遞費用)形式領取，不設頒獎禮。</t>
    </r>
    <phoneticPr fontId="1" type="noConversion"/>
  </si>
  <si>
    <r>
      <rPr>
        <sz val="12"/>
        <rFont val="Wingdings"/>
        <family val="2"/>
        <charset val="2"/>
      </rPr>
      <t></t>
    </r>
    <r>
      <rPr>
        <sz val="12"/>
        <rFont val="Calibri"/>
        <family val="2"/>
      </rPr>
      <t xml:space="preserve"> </t>
    </r>
    <r>
      <rPr>
        <sz val="12"/>
        <rFont val="Microsoft JhengHei UI"/>
        <family val="2"/>
        <charset val="136"/>
      </rPr>
      <t>若因參賽作品侵犯知識產權，而導致任何相關法律行動、索償及支出，參賽者須負全責。</t>
    </r>
    <phoneticPr fontId="1" type="noConversion"/>
  </si>
  <si>
    <r>
      <rPr>
        <sz val="12"/>
        <rFont val="Wingdings"/>
        <family val="2"/>
        <charset val="2"/>
      </rPr>
      <t></t>
    </r>
    <r>
      <rPr>
        <sz val="12"/>
        <rFont val="Calibri"/>
        <family val="2"/>
      </rPr>
      <t xml:space="preserve"> </t>
    </r>
    <r>
      <rPr>
        <sz val="12"/>
        <rFont val="Microsoft JhengHei UI"/>
        <family val="2"/>
        <charset val="136"/>
      </rPr>
      <t>凡參賽者提交參賽作品，即表示同意本會將參賽影片用於與本會有關的推廣活動，包括但不限於網站、社交平台、刊物及公開播放等，並無需徵求參賽者同意及支付任何費用，並保留採用作品之最終決定權</t>
    </r>
    <phoneticPr fontId="1" type="noConversion"/>
  </si>
  <si>
    <r>
      <rPr>
        <sz val="12"/>
        <rFont val="Wingdings"/>
        <family val="2"/>
        <charset val="2"/>
      </rPr>
      <t></t>
    </r>
    <r>
      <rPr>
        <sz val="12"/>
        <rFont val="Calibri"/>
        <family val="2"/>
      </rPr>
      <t xml:space="preserve"> </t>
    </r>
    <r>
      <rPr>
        <sz val="12"/>
        <rFont val="Microsoft JhengHei UI"/>
        <family val="2"/>
        <charset val="136"/>
      </rPr>
      <t>請詳閱比賽章程及規則，一經報名，參賽者或其家長即表示同意並遵守比賽章程、規則及大會之安排。</t>
    </r>
    <phoneticPr fontId="1" type="noConversion"/>
  </si>
  <si>
    <r>
      <rPr>
        <sz val="12"/>
        <rFont val="Wingdings"/>
        <family val="2"/>
        <charset val="2"/>
      </rPr>
      <t></t>
    </r>
    <r>
      <rPr>
        <sz val="12"/>
        <rFont val="Calibri"/>
        <family val="2"/>
      </rPr>
      <t xml:space="preserve"> </t>
    </r>
    <r>
      <rPr>
        <sz val="12"/>
        <rFont val="Microsoft JhengHei UI"/>
        <family val="2"/>
        <charset val="136"/>
      </rPr>
      <t>參賽者必須報符合本會設定資格及參加組別，亦必須遵守大會規則，如有違規者，本會有權取消任何參賽者資格。</t>
    </r>
    <phoneticPr fontId="1" type="noConversion"/>
  </si>
  <si>
    <r>
      <rPr>
        <sz val="12"/>
        <color rgb="FFC00000"/>
        <rFont val="Wingdings"/>
        <family val="2"/>
        <charset val="2"/>
      </rPr>
      <t></t>
    </r>
    <r>
      <rPr>
        <sz val="12"/>
        <color rgb="FFC00000"/>
        <rFont val="Calibri"/>
        <family val="2"/>
      </rPr>
      <t xml:space="preserve"> </t>
    </r>
    <r>
      <rPr>
        <sz val="12"/>
        <color rgb="FFC00000"/>
        <rFont val="Microsoft JhengHei UI"/>
        <family val="2"/>
        <charset val="136"/>
      </rPr>
      <t>本會及比賽評判所作出之決定為最終依歸，任何人不得異議，是次比賽亦不設任何上訴機制。</t>
    </r>
    <phoneticPr fontId="1" type="noConversion"/>
  </si>
  <si>
    <r>
      <rPr>
        <sz val="12"/>
        <rFont val="Wingdings"/>
        <family val="2"/>
        <charset val="2"/>
      </rPr>
      <t></t>
    </r>
    <r>
      <rPr>
        <sz val="12"/>
        <rFont val="Calibri"/>
        <family val="2"/>
      </rPr>
      <t xml:space="preserve"> </t>
    </r>
    <r>
      <rPr>
        <sz val="12"/>
        <rFont val="Microsoft JhengHei UI"/>
        <family val="2"/>
        <charset val="136"/>
      </rPr>
      <t>一經報名，所有參賽費用一律不獲發還。</t>
    </r>
    <phoneticPr fontId="1" type="noConversion"/>
  </si>
  <si>
    <t>組別</t>
    <phoneticPr fontId="1" type="noConversion"/>
  </si>
  <si>
    <t>按此選擇參賽主題</t>
    <phoneticPr fontId="1" type="noConversion"/>
  </si>
  <si>
    <t>按此選擇參展主題</t>
    <phoneticPr fontId="1" type="noConversion"/>
  </si>
  <si>
    <t>不符合參賽年齡</t>
    <phoneticPr fontId="1" type="noConversion"/>
  </si>
  <si>
    <t>我的寵物</t>
    <phoneticPr fontId="1" type="noConversion"/>
  </si>
  <si>
    <t>不參展</t>
    <phoneticPr fontId="1" type="noConversion"/>
  </si>
  <si>
    <t>四季</t>
    <phoneticPr fontId="1" type="noConversion"/>
  </si>
  <si>
    <t>我眼中的地球</t>
    <phoneticPr fontId="1" type="noConversion"/>
  </si>
  <si>
    <t>我的寵物 + 四季</t>
    <phoneticPr fontId="1" type="noConversion"/>
  </si>
  <si>
    <t>青少年組 (2009年-2012年出生)</t>
  </si>
  <si>
    <t>小小夢想 + 我眼中的地球</t>
    <phoneticPr fontId="1" type="noConversion"/>
  </si>
  <si>
    <t>少年組 (2013年-2014年出生)</t>
  </si>
  <si>
    <t>少兒組 (2015年-2016年出生)</t>
  </si>
  <si>
    <t>兒童組 (2017年-2018年出生)</t>
  </si>
  <si>
    <t>幼童組 (2019年出生)</t>
  </si>
  <si>
    <t>幼兒組 (2020年出生)</t>
  </si>
  <si>
    <t>幼苗組 (2021年或以後出生)</t>
    <phoneticPr fontId="1" type="noConversion"/>
  </si>
  <si>
    <t>抱歉，小朋友未達可參賽年齡</t>
    <phoneticPr fontId="1" type="noConversion"/>
  </si>
  <si>
    <t>更新日期︰15/11/2024</t>
    <phoneticPr fontId="1" type="noConversion"/>
  </si>
  <si>
    <t>報名截止日： 2025年2月28日 (報名費用須於截止日或以前繳付)
敬請以電子檔形式提交報名表，手寫表格恕不受理
如有任何查詢請致電: 23503338 / 64646949(WhatsApp)</t>
    <phoneticPr fontId="1" type="noConversion"/>
  </si>
  <si>
    <t>www.hkccaa.org/hkjaa202501</t>
    <phoneticPr fontId="1" type="noConversion"/>
  </si>
  <si>
    <r>
      <rPr>
        <sz val="12"/>
        <color rgb="FFFF0000"/>
        <rFont val="Microsoft JhengHei UI"/>
        <family val="2"/>
      </rPr>
      <t xml:space="preserve">     請注意：</t>
    </r>
    <r>
      <rPr>
        <sz val="12"/>
        <rFont val="Microsoft JhengHei UI"/>
        <family val="2"/>
        <charset val="136"/>
      </rPr>
      <t>凡使用團體形式報名，</t>
    </r>
    <r>
      <rPr>
        <b/>
        <sz val="12"/>
        <color rgb="FF0070C0"/>
        <rFont val="Microsoft JhengHei UI"/>
        <family val="2"/>
        <charset val="136"/>
      </rPr>
      <t>所有比賽資料及詳情只會以團體名單形式直接發送給學校/團體負責人，不會個別通知家長或學生</t>
    </r>
    <r>
      <rPr>
        <sz val="12"/>
        <rFont val="Microsoft JhengHei UI"/>
        <family val="2"/>
        <charset val="136"/>
      </rPr>
      <t>，負責人須自行通知參賽者。</t>
    </r>
    <phoneticPr fontId="1" type="noConversion"/>
  </si>
  <si>
    <r>
      <rPr>
        <b/>
        <sz val="12"/>
        <rFont val="MS Gothic"/>
        <family val="3"/>
        <charset val="128"/>
      </rPr>
      <t>​​</t>
    </r>
    <r>
      <rPr>
        <b/>
        <sz val="12"/>
        <rFont val="Microsoft JhengHei UI"/>
        <family val="2"/>
        <charset val="136"/>
      </rPr>
      <t>團體付款方式：</t>
    </r>
    <r>
      <rPr>
        <sz val="12"/>
        <rFont val="Microsoft JhengHei UI"/>
        <family val="2"/>
        <charset val="136"/>
      </rPr>
      <t xml:space="preserve">
1.使用Payme/銀行櫃員機/轉數快/支付寶付款，繳付後請截圖紀錄或拍照；並以WhatsApp通知本會。如不能提供截圖、銀行收據或入數紙恕不受理。
香港地區銀行帳戶
銀行帳戶名稱: Child Education Limited
恒生銀行帳號: 796-116481-883 或 中國銀行帳號: 012-887-1-073180-6
澳門地區銀行帳戶
銀行帳戶名稱:快樂童行有限公司 (Happy Child Adventure Limited)
中國銀行帳號:183800000116096 
轉數快              繳費電話號碼：66773194
        Payme                                    Alipay
2.	以郵寄支票繳費 (請以信封/文件夾入好劃線支票連同參賽作品寄回)。
支票抬頭:【Child Education Limited】 (支票背面請寫明團體名稱)
郵寄/速遞地址：新蒲崗大有街3號萬迪廣場23樓H室 - 香港兒童文化藝術協會收，信封面請註明「香港青少年兒童繪畫大獎賽2025」及團體名稱。</t>
    </r>
    <r>
      <rPr>
        <sz val="12"/>
        <rFont val="Microsoft JhengHei UI"/>
        <family val="3"/>
        <charset val="128"/>
      </rPr>
      <t xml:space="preserve">
</t>
    </r>
    <r>
      <rPr>
        <b/>
        <sz val="12"/>
        <rFont val="Microsoft JhengHei UI"/>
        <family val="2"/>
        <charset val="136"/>
      </rPr>
      <t>報名費用須於截止日</t>
    </r>
    <r>
      <rPr>
        <b/>
        <sz val="12"/>
        <color rgb="FFFF0000"/>
        <rFont val="Microsoft JhengHei UI"/>
        <family val="2"/>
        <charset val="136"/>
      </rPr>
      <t>(2025年2月28日)</t>
    </r>
    <r>
      <rPr>
        <b/>
        <sz val="12"/>
        <rFont val="Microsoft JhengHei UI"/>
        <family val="2"/>
        <charset val="136"/>
      </rPr>
      <t>或以前繳付。</t>
    </r>
    <phoneticPr fontId="1" type="noConversion"/>
  </si>
  <si>
    <t xml:space="preserve"> • 本屆所有作品均可自由報名參加2025年6月21至22日假香港文化中心舉行的【2024/25作品展】，畫展中將展出今屆《香港青少年兒童繪畫大獎賽2025》之參賽作品 (確實詳情待定)。</t>
    <phoneticPr fontId="1" type="noConversion"/>
  </si>
  <si>
    <t>參加畫展作品將於畫展結束後以順豐到付形式一次過退還到團體地址。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</si>
</sst>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HK$&quot;#,##0.00_);[Red]\(&quot;HK$&quot;#,##0.00\)"/>
    <numFmt numFmtId="177" formatCode="_([$HK$-C04]* #,##0.00_);_([$HK$-C04]* \(#,##0.00\);_([$HK$-C04]* &quot;-&quot;??_);_(@_)"/>
  </numFmts>
  <fonts count="69">
    <font>
      <sz val="12"/>
      <name val="新細明體"/>
      <family val="1"/>
      <charset val="136"/>
    </font>
    <font>
      <sz val="9"/>
      <name val="新細明體"/>
      <family val="1"/>
      <charset val="136"/>
    </font>
    <font>
      <sz val="10"/>
      <name val="新細明體"/>
      <family val="1"/>
      <charset val="136"/>
    </font>
    <font>
      <sz val="10"/>
      <color indexed="8"/>
      <name val="細明體"/>
      <family val="3"/>
      <charset val="136"/>
    </font>
    <font>
      <sz val="16"/>
      <color indexed="8"/>
      <name val="微軟正黑體"/>
      <family val="2"/>
      <charset val="136"/>
    </font>
    <font>
      <b/>
      <sz val="16"/>
      <color indexed="8"/>
      <name val="微軟正黑體"/>
      <family val="2"/>
      <charset val="136"/>
    </font>
    <font>
      <sz val="12"/>
      <name val="微軟正黑體"/>
      <family val="2"/>
      <charset val="136"/>
    </font>
    <font>
      <b/>
      <sz val="15"/>
      <color indexed="12"/>
      <name val="微軟正黑體"/>
      <family val="2"/>
      <charset val="136"/>
    </font>
    <font>
      <sz val="10"/>
      <color indexed="12"/>
      <name val="微軟正黑體"/>
      <family val="2"/>
      <charset val="136"/>
    </font>
    <font>
      <b/>
      <sz val="18"/>
      <color indexed="14"/>
      <name val="微軟正黑體"/>
      <family val="2"/>
      <charset val="136"/>
    </font>
    <font>
      <sz val="10"/>
      <name val="微軟正黑體"/>
      <family val="2"/>
      <charset val="136"/>
    </font>
    <font>
      <b/>
      <sz val="12"/>
      <color indexed="8"/>
      <name val="微軟正黑體"/>
      <family val="2"/>
      <charset val="136"/>
    </font>
    <font>
      <b/>
      <sz val="16"/>
      <name val="Microsoft JhengHei UI"/>
      <family val="2"/>
      <charset val="136"/>
    </font>
    <font>
      <sz val="12"/>
      <name val="Microsoft JhengHei UI"/>
      <family val="2"/>
      <charset val="136"/>
    </font>
    <font>
      <b/>
      <sz val="14"/>
      <name val="Microsoft JhengHei UI"/>
      <family val="2"/>
      <charset val="136"/>
    </font>
    <font>
      <b/>
      <sz val="12"/>
      <name val="Microsoft JhengHei UI"/>
      <family val="2"/>
      <charset val="136"/>
    </font>
    <font>
      <b/>
      <sz val="15"/>
      <color theme="1"/>
      <name val="微軟正黑體"/>
      <family val="2"/>
      <charset val="136"/>
    </font>
    <font>
      <b/>
      <sz val="18"/>
      <color theme="1"/>
      <name val="微軟正黑體"/>
      <family val="2"/>
      <charset val="136"/>
    </font>
    <font>
      <sz val="10"/>
      <color theme="1"/>
      <name val="微軟正黑體"/>
      <family val="2"/>
      <charset val="136"/>
    </font>
    <font>
      <b/>
      <sz val="12"/>
      <color theme="1"/>
      <name val="微軟正黑體"/>
      <family val="2"/>
      <charset val="136"/>
    </font>
    <font>
      <sz val="12"/>
      <color theme="1"/>
      <name val="微軟正黑體"/>
      <family val="2"/>
      <charset val="136"/>
    </font>
    <font>
      <b/>
      <sz val="12"/>
      <name val="MS Gothic"/>
      <family val="3"/>
      <charset val="128"/>
    </font>
    <font>
      <sz val="12"/>
      <name val="Microsoft JhengHei UI"/>
      <family val="3"/>
      <charset val="128"/>
    </font>
    <font>
      <sz val="10"/>
      <name val="Microsoft JhengHei UI"/>
      <family val="2"/>
      <charset val="136"/>
    </font>
    <font>
      <sz val="11"/>
      <color theme="5"/>
      <name val="微軟正黑體"/>
      <family val="2"/>
      <charset val="136"/>
    </font>
    <font>
      <u/>
      <sz val="12"/>
      <color theme="10"/>
      <name val="新細明體"/>
      <family val="1"/>
      <charset val="136"/>
    </font>
    <font>
      <b/>
      <sz val="12"/>
      <color rgb="FF0070C0"/>
      <name val="Microsoft JhengHei UI"/>
      <family val="2"/>
      <charset val="136"/>
    </font>
    <font>
      <b/>
      <sz val="12"/>
      <color rgb="FFC00000"/>
      <name val="Microsoft JhengHei UI"/>
      <family val="2"/>
      <charset val="136"/>
    </font>
    <font>
      <b/>
      <sz val="12"/>
      <color rgb="FFFF0000"/>
      <name val="Microsoft JhengHei UI"/>
      <family val="2"/>
      <charset val="136"/>
    </font>
    <font>
      <sz val="16"/>
      <color rgb="FFC00000"/>
      <name val="微軟正黑體"/>
      <family val="2"/>
      <charset val="136"/>
    </font>
    <font>
      <sz val="12"/>
      <color rgb="FFC00000"/>
      <name val="Microsoft JhengHei UI"/>
      <family val="2"/>
      <charset val="136"/>
    </font>
    <font>
      <b/>
      <sz val="12"/>
      <color theme="0"/>
      <name val="Microsoft JhengHei UI"/>
      <family val="2"/>
      <charset val="136"/>
    </font>
    <font>
      <sz val="12"/>
      <name val="Wingdings"/>
      <family val="2"/>
      <charset val="2"/>
    </font>
    <font>
      <sz val="12"/>
      <name val="Calibri"/>
      <family val="2"/>
    </font>
    <font>
      <sz val="12"/>
      <name val="Microsoft JhengHei UI"/>
      <family val="2"/>
      <charset val="2"/>
    </font>
    <font>
      <sz val="12"/>
      <color rgb="FFC00000"/>
      <name val="Microsoft JhengHei UI"/>
      <family val="2"/>
      <charset val="2"/>
    </font>
    <font>
      <sz val="12"/>
      <color rgb="FFC00000"/>
      <name val="Wingdings"/>
      <family val="2"/>
      <charset val="2"/>
    </font>
    <font>
      <sz val="12"/>
      <color rgb="FFC00000"/>
      <name val="Calibri"/>
      <family val="2"/>
    </font>
    <font>
      <b/>
      <sz val="16"/>
      <color indexed="8"/>
      <name val="微軟正黑體"/>
      <family val="2"/>
    </font>
    <font>
      <sz val="14"/>
      <color rgb="FF000000"/>
      <name val="微軟正黑體"/>
      <family val="2"/>
      <charset val="136"/>
    </font>
    <font>
      <b/>
      <u/>
      <sz val="14"/>
      <color rgb="FFC00000"/>
      <name val="微軟正黑體"/>
      <family val="2"/>
      <charset val="136"/>
    </font>
    <font>
      <b/>
      <sz val="14"/>
      <name val="微軟正黑體"/>
      <family val="2"/>
      <charset val="136"/>
    </font>
    <font>
      <sz val="14"/>
      <name val="微軟正黑體"/>
      <family val="2"/>
      <charset val="136"/>
    </font>
    <font>
      <b/>
      <sz val="14"/>
      <color theme="5"/>
      <name val="微軟正黑體"/>
      <family val="2"/>
    </font>
    <font>
      <b/>
      <sz val="14"/>
      <color theme="4"/>
      <name val="微軟正黑體"/>
      <family val="2"/>
    </font>
    <font>
      <b/>
      <u/>
      <sz val="11"/>
      <name val="Microsoft JhengHei UI"/>
      <family val="2"/>
      <charset val="136"/>
    </font>
    <font>
      <sz val="12"/>
      <name val="Microsoft JhengHei UI"/>
      <family val="2"/>
    </font>
    <font>
      <sz val="12"/>
      <color rgb="FFFF0000"/>
      <name val="Microsoft JhengHei UI"/>
      <family val="2"/>
    </font>
    <font>
      <sz val="14"/>
      <color indexed="8"/>
      <name val="微軟正黑體"/>
      <family val="2"/>
    </font>
    <font>
      <b/>
      <sz val="14"/>
      <color rgb="FF000000"/>
      <name val="微軟正黑體"/>
      <family val="2"/>
    </font>
    <font>
      <b/>
      <sz val="14"/>
      <color theme="1"/>
      <name val="微軟正黑體"/>
      <family val="2"/>
      <charset val="136"/>
    </font>
    <font>
      <b/>
      <sz val="11"/>
      <color rgb="FF000000"/>
      <name val="微軟正黑體"/>
      <family val="2"/>
      <charset val="136"/>
    </font>
    <font>
      <sz val="14"/>
      <color rgb="FFC00000"/>
      <name val="微軟正黑體"/>
      <family val="2"/>
      <charset val="136"/>
    </font>
    <font>
      <sz val="12"/>
      <color rgb="FF000000"/>
      <name val="微軟正黑體"/>
      <family val="2"/>
    </font>
    <font>
      <b/>
      <sz val="12"/>
      <color indexed="8"/>
      <name val="微軟正黑體"/>
      <family val="2"/>
    </font>
    <font>
      <sz val="12"/>
      <color rgb="FFC00000"/>
      <name val="Microsoft YaHei"/>
      <family val="2"/>
      <charset val="134"/>
    </font>
    <font>
      <sz val="11"/>
      <name val="微軟正黑體"/>
      <family val="2"/>
      <charset val="136"/>
    </font>
    <font>
      <b/>
      <sz val="11"/>
      <name val="微軟正黑體"/>
      <family val="2"/>
      <charset val="136"/>
    </font>
    <font>
      <sz val="11"/>
      <name val="新細明體"/>
      <family val="1"/>
      <charset val="136"/>
    </font>
    <font>
      <sz val="11"/>
      <color indexed="8"/>
      <name val="微軟正黑體"/>
      <family val="2"/>
      <charset val="136"/>
    </font>
    <font>
      <sz val="11"/>
      <color indexed="8"/>
      <name val="細明體"/>
      <family val="3"/>
      <charset val="136"/>
    </font>
    <font>
      <b/>
      <sz val="11"/>
      <color indexed="8"/>
      <name val="微軟正黑體"/>
      <family val="2"/>
      <charset val="136"/>
    </font>
    <font>
      <b/>
      <u/>
      <sz val="11"/>
      <color rgb="FF000000"/>
      <name val="微軟正黑體"/>
      <family val="2"/>
    </font>
    <font>
      <sz val="11"/>
      <color indexed="10"/>
      <name val="新細明體"/>
      <family val="1"/>
      <charset val="136"/>
    </font>
    <font>
      <sz val="14"/>
      <color rgb="FFFF0000"/>
      <name val="微軟正黑體"/>
      <family val="2"/>
    </font>
    <font>
      <u/>
      <sz val="12"/>
      <color theme="10"/>
      <name val="Microsoft JhengHei"/>
      <family val="2"/>
      <charset val="136"/>
    </font>
    <font>
      <sz val="12"/>
      <color rgb="FFFF0000"/>
      <name val="微軟正黑體"/>
      <family val="2"/>
      <charset val="136"/>
    </font>
    <font>
      <b/>
      <sz val="14"/>
      <color rgb="FFC00000"/>
      <name val="微軟正黑體"/>
      <family val="2"/>
      <charset val="136"/>
    </font>
    <font>
      <u/>
      <sz val="12"/>
      <color theme="10"/>
      <name val="Microsoft JhengHei UI"/>
      <family val="2"/>
      <charset val="136"/>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FF00"/>
        <bgColor rgb="FF000000"/>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85">
    <xf numFmtId="0" fontId="0" fillId="0" borderId="0" xfId="0">
      <alignmen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left" vertical="center" wrapText="1"/>
    </xf>
    <xf numFmtId="0" fontId="10"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left" vertical="center" wrapText="1"/>
    </xf>
    <xf numFmtId="0" fontId="13" fillId="0" borderId="0" xfId="0" applyFont="1">
      <alignment vertical="center"/>
    </xf>
    <xf numFmtId="0" fontId="14" fillId="0" borderId="0" xfId="0" applyFont="1" applyAlignment="1">
      <alignment vertical="center" wrapText="1"/>
    </xf>
    <xf numFmtId="0" fontId="13" fillId="0" borderId="0" xfId="0" applyFont="1" applyAlignment="1">
      <alignment vertical="center" wrapText="1"/>
    </xf>
    <xf numFmtId="0" fontId="22"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horizontal="left" vertical="center"/>
    </xf>
    <xf numFmtId="0" fontId="25" fillId="0" borderId="0" xfId="1" applyAlignment="1">
      <alignment vertical="center" wrapText="1"/>
    </xf>
    <xf numFmtId="0" fontId="12" fillId="5" borderId="0" xfId="0" applyFont="1" applyFill="1" applyAlignment="1">
      <alignment vertical="center" wrapText="1"/>
    </xf>
    <xf numFmtId="0" fontId="26" fillId="0" borderId="0" xfId="0" applyFont="1" applyAlignment="1">
      <alignment vertical="center" wrapText="1"/>
    </xf>
    <xf numFmtId="0" fontId="15" fillId="6" borderId="0" xfId="0" applyFont="1" applyFill="1" applyAlignment="1">
      <alignment vertical="center" wrapText="1"/>
    </xf>
    <xf numFmtId="0" fontId="19" fillId="8" borderId="1" xfId="0" applyFont="1" applyFill="1" applyBorder="1" applyAlignment="1">
      <alignment horizontal="right" vertical="center" wrapText="1"/>
    </xf>
    <xf numFmtId="0" fontId="19" fillId="8" borderId="1" xfId="0" applyFont="1" applyFill="1" applyBorder="1" applyAlignment="1">
      <alignment horizontal="center" vertical="center" wrapText="1"/>
    </xf>
    <xf numFmtId="0" fontId="31" fillId="9" borderId="0" xfId="0" applyFont="1" applyFill="1" applyAlignment="1">
      <alignment vertical="center" wrapText="1"/>
    </xf>
    <xf numFmtId="0" fontId="34" fillId="0" borderId="0" xfId="0" applyFont="1" applyAlignment="1">
      <alignment vertical="center" wrapText="1"/>
    </xf>
    <xf numFmtId="0" fontId="35" fillId="0" borderId="0" xfId="0" applyFont="1" applyAlignment="1">
      <alignment vertical="center" wrapText="1"/>
    </xf>
    <xf numFmtId="0" fontId="19" fillId="8" borderId="2" xfId="0" applyFont="1" applyFill="1" applyBorder="1" applyAlignment="1">
      <alignment horizontal="right" vertical="center" wrapText="1"/>
    </xf>
    <xf numFmtId="0" fontId="42" fillId="0" borderId="0" xfId="0" applyFont="1" applyAlignment="1">
      <alignment vertical="center" wrapText="1"/>
    </xf>
    <xf numFmtId="0" fontId="45" fillId="0" borderId="0" xfId="0" applyFont="1">
      <alignment vertical="center"/>
    </xf>
    <xf numFmtId="0" fontId="56" fillId="0" borderId="1" xfId="0" applyFont="1" applyBorder="1" applyAlignment="1">
      <alignment horizontal="center" vertical="center"/>
    </xf>
    <xf numFmtId="0" fontId="56" fillId="8" borderId="1" xfId="0" applyFont="1" applyFill="1" applyBorder="1" applyAlignment="1">
      <alignment horizontal="center" vertical="center"/>
    </xf>
    <xf numFmtId="176" fontId="56" fillId="0" borderId="1" xfId="0" applyNumberFormat="1" applyFont="1" applyBorder="1" applyAlignment="1">
      <alignment horizontal="center" vertical="center"/>
    </xf>
    <xf numFmtId="0" fontId="58" fillId="0" borderId="0" xfId="0" applyFont="1" applyAlignment="1">
      <alignment horizontal="center" vertical="center"/>
    </xf>
    <xf numFmtId="0" fontId="56" fillId="0" borderId="0" xfId="0" applyFont="1" applyAlignment="1">
      <alignment horizontal="center" vertical="center"/>
    </xf>
    <xf numFmtId="0" fontId="56" fillId="2" borderId="0" xfId="0" applyFont="1" applyFill="1" applyAlignment="1">
      <alignment horizontal="center" vertical="center"/>
    </xf>
    <xf numFmtId="0" fontId="60" fillId="4" borderId="10" xfId="0" applyFont="1" applyFill="1" applyBorder="1" applyAlignment="1">
      <alignment horizontal="left" vertical="center"/>
    </xf>
    <xf numFmtId="0" fontId="61" fillId="0" borderId="10" xfId="0" applyFont="1" applyBorder="1" applyAlignment="1">
      <alignment horizontal="center" vertical="center"/>
    </xf>
    <xf numFmtId="0" fontId="61" fillId="0" borderId="10" xfId="0" applyFont="1" applyBorder="1" applyAlignment="1">
      <alignment horizontal="center" vertical="center" wrapText="1"/>
    </xf>
    <xf numFmtId="0" fontId="60" fillId="0" borderId="0" xfId="0" applyFont="1" applyAlignment="1">
      <alignment horizontal="left" vertical="center"/>
    </xf>
    <xf numFmtId="0" fontId="63" fillId="4" borderId="1" xfId="0" applyFont="1" applyFill="1" applyBorder="1" applyAlignment="1">
      <alignment horizontal="left" vertical="center"/>
    </xf>
    <xf numFmtId="0" fontId="57" fillId="7" borderId="1" xfId="0" applyFont="1" applyFill="1" applyBorder="1" applyAlignment="1">
      <alignment horizontal="left" vertical="center"/>
    </xf>
    <xf numFmtId="0" fontId="57" fillId="7" borderId="1" xfId="0" applyFont="1" applyFill="1" applyBorder="1" applyAlignment="1">
      <alignment horizontal="center" vertical="center"/>
    </xf>
    <xf numFmtId="176" fontId="57" fillId="7" borderId="1" xfId="0" applyNumberFormat="1" applyFont="1" applyFill="1" applyBorder="1" applyAlignment="1">
      <alignment horizontal="center" vertical="center"/>
    </xf>
    <xf numFmtId="0" fontId="63" fillId="0" borderId="0" xfId="0" applyFont="1" applyAlignment="1">
      <alignment horizontal="left" vertical="center"/>
    </xf>
    <xf numFmtId="0" fontId="46" fillId="10" borderId="0" xfId="0" applyFont="1" applyFill="1">
      <alignment vertical="center"/>
    </xf>
    <xf numFmtId="0" fontId="65" fillId="0" borderId="0" xfId="1" applyFont="1" applyAlignment="1">
      <alignment vertical="center" wrapText="1"/>
    </xf>
    <xf numFmtId="0" fontId="35" fillId="6" borderId="0" xfId="0" applyFont="1" applyFill="1" applyAlignment="1">
      <alignment vertical="center" wrapText="1"/>
    </xf>
    <xf numFmtId="0" fontId="66" fillId="0" borderId="0" xfId="0" applyFont="1" applyAlignment="1">
      <alignment horizontal="left" vertical="center"/>
    </xf>
    <xf numFmtId="0" fontId="0" fillId="0" borderId="0" xfId="0" applyAlignment="1">
      <alignment vertical="center" wrapText="1"/>
    </xf>
    <xf numFmtId="0" fontId="67" fillId="0" borderId="8" xfId="0" applyFont="1" applyBorder="1">
      <alignment vertical="center"/>
    </xf>
    <xf numFmtId="0" fontId="56" fillId="3" borderId="1" xfId="0" applyFont="1" applyFill="1" applyBorder="1" applyAlignment="1" applyProtection="1">
      <alignment horizontal="center" vertical="center"/>
      <protection locked="0"/>
    </xf>
    <xf numFmtId="0" fontId="56" fillId="0" borderId="1" xfId="0" applyFont="1" applyBorder="1" applyAlignment="1" applyProtection="1">
      <alignment horizontal="center" vertical="center"/>
      <protection locked="0"/>
    </xf>
    <xf numFmtId="0" fontId="59" fillId="3" borderId="1" xfId="0" applyFont="1" applyFill="1" applyBorder="1" applyAlignment="1" applyProtection="1">
      <alignment horizontal="center" vertical="center"/>
      <protection locked="0"/>
    </xf>
    <xf numFmtId="0" fontId="59" fillId="0" borderId="1" xfId="0" applyFont="1" applyBorder="1" applyAlignment="1" applyProtection="1">
      <alignment horizontal="center" vertical="center"/>
      <protection locked="0"/>
    </xf>
    <xf numFmtId="0" fontId="56" fillId="2" borderId="1" xfId="0" applyFont="1" applyFill="1" applyBorder="1" applyAlignment="1" applyProtection="1">
      <alignment horizontal="center" vertical="center"/>
      <protection locked="0"/>
    </xf>
    <xf numFmtId="0" fontId="57" fillId="0" borderId="1" xfId="0" applyFont="1" applyBorder="1" applyAlignment="1" applyProtection="1">
      <alignment horizontal="center" vertical="center"/>
      <protection locked="0"/>
    </xf>
    <xf numFmtId="0" fontId="25" fillId="6" borderId="0" xfId="1" applyFill="1" applyAlignment="1" applyProtection="1">
      <alignment horizontal="center" vertical="center"/>
      <protection locked="0"/>
    </xf>
    <xf numFmtId="0" fontId="68" fillId="0" borderId="0" xfId="1" applyFont="1" applyAlignment="1">
      <alignment vertical="center" wrapText="1"/>
    </xf>
    <xf numFmtId="0" fontId="52" fillId="0" borderId="9" xfId="0" applyFont="1" applyBorder="1" applyAlignment="1" applyProtection="1">
      <alignment horizontal="center" vertical="center" wrapText="1"/>
      <protection hidden="1"/>
    </xf>
    <xf numFmtId="0" fontId="48" fillId="8" borderId="8" xfId="0" applyFont="1" applyFill="1" applyBorder="1" applyAlignment="1">
      <alignment horizontal="right" vertical="center" wrapText="1"/>
    </xf>
    <xf numFmtId="0" fontId="48" fillId="8" borderId="3" xfId="0" applyFont="1" applyFill="1" applyBorder="1" applyAlignment="1">
      <alignment horizontal="right" vertical="center" wrapText="1"/>
    </xf>
    <xf numFmtId="0" fontId="4" fillId="8" borderId="2" xfId="0" applyFont="1" applyFill="1" applyBorder="1" applyAlignment="1">
      <alignment vertical="center" wrapText="1"/>
    </xf>
    <xf numFmtId="0" fontId="4" fillId="8" borderId="8" xfId="0" applyFont="1" applyFill="1" applyBorder="1" applyAlignment="1">
      <alignment vertical="center" wrapText="1"/>
    </xf>
    <xf numFmtId="0" fontId="50" fillId="11" borderId="2" xfId="0" applyFont="1" applyFill="1" applyBorder="1" applyAlignment="1">
      <alignment horizontal="right" vertical="center" wrapText="1"/>
    </xf>
    <xf numFmtId="0" fontId="50" fillId="11" borderId="8" xfId="0" applyFont="1" applyFill="1" applyBorder="1" applyAlignment="1">
      <alignment horizontal="right" vertical="center" wrapText="1"/>
    </xf>
    <xf numFmtId="0" fontId="17" fillId="0" borderId="2" xfId="0" applyFont="1" applyBorder="1" applyAlignment="1" applyProtection="1">
      <alignment vertical="center" wrapText="1"/>
      <protection locked="0"/>
    </xf>
    <xf numFmtId="0" fontId="17" fillId="0" borderId="8"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50" fillId="11" borderId="4" xfId="0" applyFont="1" applyFill="1" applyBorder="1" applyAlignment="1">
      <alignment horizontal="center" vertical="center" wrapText="1"/>
    </xf>
    <xf numFmtId="0" fontId="50" fillId="11" borderId="5" xfId="0" applyFont="1" applyFill="1" applyBorder="1" applyAlignment="1">
      <alignment horizontal="center" vertical="center" wrapText="1"/>
    </xf>
    <xf numFmtId="0" fontId="50" fillId="11" borderId="6" xfId="0" applyFont="1" applyFill="1" applyBorder="1" applyAlignment="1">
      <alignment horizontal="center" vertical="center" wrapText="1"/>
    </xf>
    <xf numFmtId="0" fontId="50" fillId="11" borderId="7" xfId="0" applyFont="1" applyFill="1" applyBorder="1" applyAlignment="1">
      <alignment horizontal="center" vertical="center" wrapText="1"/>
    </xf>
    <xf numFmtId="0" fontId="53" fillId="7" borderId="8" xfId="0" applyFont="1" applyFill="1" applyBorder="1" applyAlignment="1">
      <alignment horizontal="right" vertical="center" wrapText="1"/>
    </xf>
    <xf numFmtId="0" fontId="54" fillId="7" borderId="8" xfId="0" applyFont="1" applyFill="1" applyBorder="1" applyAlignment="1">
      <alignment horizontal="right" vertical="center" wrapText="1"/>
    </xf>
    <xf numFmtId="0" fontId="54" fillId="7" borderId="3" xfId="0" applyFont="1" applyFill="1" applyBorder="1" applyAlignment="1">
      <alignment horizontal="right" vertical="center" wrapText="1"/>
    </xf>
    <xf numFmtId="0" fontId="38" fillId="7" borderId="2" xfId="0" applyFont="1" applyFill="1" applyBorder="1" applyAlignment="1">
      <alignment vertical="center" wrapText="1"/>
    </xf>
    <xf numFmtId="0" fontId="38" fillId="7" borderId="8" xfId="0" applyFont="1" applyFill="1" applyBorder="1" applyAlignment="1">
      <alignment vertical="center" wrapText="1"/>
    </xf>
    <xf numFmtId="0" fontId="19" fillId="11" borderId="1" xfId="0" applyFont="1" applyFill="1" applyBorder="1" applyAlignment="1">
      <alignment horizontal="right" vertical="center" wrapText="1"/>
    </xf>
    <xf numFmtId="0" fontId="19" fillId="0" borderId="1" xfId="0" applyFont="1" applyBorder="1" applyAlignment="1" applyProtection="1">
      <alignment horizontal="center" vertical="center" wrapText="1"/>
      <protection locked="0"/>
    </xf>
    <xf numFmtId="0" fontId="19" fillId="8" borderId="8" xfId="0" applyFont="1" applyFill="1" applyBorder="1" applyAlignment="1">
      <alignment horizontal="right" vertical="center" wrapText="1"/>
    </xf>
    <xf numFmtId="0" fontId="19" fillId="8" borderId="3" xfId="0" applyFont="1" applyFill="1" applyBorder="1" applyAlignment="1">
      <alignment horizontal="right" vertical="center" wrapText="1"/>
    </xf>
    <xf numFmtId="177" fontId="19" fillId="8" borderId="1" xfId="0" applyNumberFormat="1" applyFont="1" applyFill="1" applyBorder="1" applyAlignment="1">
      <alignment horizontal="center" vertical="center" wrapText="1"/>
    </xf>
    <xf numFmtId="0" fontId="25" fillId="0" borderId="1" xfId="1" applyBorder="1" applyAlignment="1" applyProtection="1">
      <alignment horizontal="center" vertical="center"/>
      <protection locked="0"/>
    </xf>
    <xf numFmtId="0" fontId="20" fillId="0" borderId="1" xfId="0" applyFont="1" applyBorder="1" applyAlignment="1" applyProtection="1">
      <alignment horizontal="center" vertical="center"/>
      <protection locked="0"/>
    </xf>
  </cellXfs>
  <cellStyles count="2">
    <cellStyle name="一般" xfId="0" builtinId="0"/>
    <cellStyle name="超連結" xfId="1" builtinId="8"/>
  </cellStyles>
  <dxfs count="1">
    <dxf>
      <font>
        <color rgb="FFE2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1</xdr:col>
      <xdr:colOff>305920</xdr:colOff>
      <xdr:row>0</xdr:row>
      <xdr:rowOff>164727</xdr:rowOff>
    </xdr:from>
    <xdr:to>
      <xdr:col>2</xdr:col>
      <xdr:colOff>1350309</xdr:colOff>
      <xdr:row>0</xdr:row>
      <xdr:rowOff>660027</xdr:rowOff>
    </xdr:to>
    <xdr:pic>
      <xdr:nvPicPr>
        <xdr:cNvPr id="1172" name="圖片 2">
          <a:extLst>
            <a:ext uri="{FF2B5EF4-FFF2-40B4-BE49-F238E27FC236}">
              <a16:creationId xmlns:a16="http://schemas.microsoft.com/office/drawing/2014/main" id="{00000000-0008-0000-0000-00009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073" y="164727"/>
          <a:ext cx="2433918"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584201</xdr:colOff>
      <xdr:row>30</xdr:row>
      <xdr:rowOff>2125133</xdr:rowOff>
    </xdr:from>
    <xdr:to>
      <xdr:col>0</xdr:col>
      <xdr:colOff>1049021</xdr:colOff>
      <xdr:row>30</xdr:row>
      <xdr:rowOff>2490893</xdr:rowOff>
    </xdr:to>
    <xdr:pic>
      <xdr:nvPicPr>
        <xdr:cNvPr id="2" name="圖片 1">
          <a:extLst>
            <a:ext uri="{FF2B5EF4-FFF2-40B4-BE49-F238E27FC236}">
              <a16:creationId xmlns:a16="http://schemas.microsoft.com/office/drawing/2014/main" id="{87CBC68E-6E5C-382B-B6B1-1564F860C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201" y="9271000"/>
          <a:ext cx="46482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2954865</xdr:rowOff>
    </xdr:from>
    <xdr:to>
      <xdr:col>0</xdr:col>
      <xdr:colOff>1373293</xdr:colOff>
      <xdr:row>30</xdr:row>
      <xdr:rowOff>4273125</xdr:rowOff>
    </xdr:to>
    <xdr:pic>
      <xdr:nvPicPr>
        <xdr:cNvPr id="3" name="圖片 2">
          <a:extLst>
            <a:ext uri="{FF2B5EF4-FFF2-40B4-BE49-F238E27FC236}">
              <a16:creationId xmlns:a16="http://schemas.microsoft.com/office/drawing/2014/main" id="{903F80C1-57E9-99FB-6CC0-7167D9324C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100732"/>
          <a:ext cx="1373293" cy="131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1888065</xdr:colOff>
      <xdr:row>30</xdr:row>
      <xdr:rowOff>2920999</xdr:rowOff>
    </xdr:from>
    <xdr:to>
      <xdr:col>0</xdr:col>
      <xdr:colOff>3234266</xdr:colOff>
      <xdr:row>30</xdr:row>
      <xdr:rowOff>4381873</xdr:rowOff>
    </xdr:to>
    <xdr:pic>
      <xdr:nvPicPr>
        <xdr:cNvPr id="4" name="圖片 3">
          <a:extLst>
            <a:ext uri="{FF2B5EF4-FFF2-40B4-BE49-F238E27FC236}">
              <a16:creationId xmlns:a16="http://schemas.microsoft.com/office/drawing/2014/main" id="{E6C0CAC6-96BF-2C38-B5B5-EBAB932779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88065" y="10066866"/>
          <a:ext cx="1346201" cy="1460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rive.google.com/file/d/1rL0yNruIREUbiaNvWQQoHG4BKaeMabyN/view?usp=sharin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hkccaa.org/hkjaa2025" TargetMode="External"/><Relationship Id="rId1" Type="http://schemas.openxmlformats.org/officeDocument/2006/relationships/hyperlink" Target="http://www.hkccaa.org/hkjaa202501"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31"/>
  <sheetViews>
    <sheetView topLeftCell="A5" zoomScale="85" zoomScaleNormal="85" workbookViewId="0">
      <selection activeCell="H15" sqref="H15"/>
    </sheetView>
  </sheetViews>
  <sheetFormatPr defaultColWidth="9" defaultRowHeight="16.2"/>
  <cols>
    <col min="1" max="1" width="3.109375" style="2" customWidth="1"/>
    <col min="2" max="2" width="20.21875" style="4" customWidth="1"/>
    <col min="3" max="3" width="29.44140625" style="4" customWidth="1"/>
    <col min="4" max="4" width="9.88671875" style="4" customWidth="1"/>
    <col min="5" max="5" width="28.109375" style="4" bestFit="1" customWidth="1"/>
    <col min="6" max="6" width="30.88671875" style="4" customWidth="1"/>
    <col min="7" max="7" width="15" style="4" customWidth="1"/>
    <col min="8" max="8" width="31" style="4" customWidth="1"/>
    <col min="9" max="9" width="14.6640625" style="4" customWidth="1"/>
    <col min="10" max="10" width="21" style="4" customWidth="1"/>
    <col min="11" max="11" width="14.6640625" style="4" customWidth="1"/>
    <col min="12" max="12" width="9" style="2" customWidth="1"/>
    <col min="13" max="16384" width="9" style="2"/>
  </cols>
  <sheetData>
    <row r="1" spans="1:11" ht="73.95" customHeight="1">
      <c r="B1" s="59"/>
      <c r="C1" s="59"/>
      <c r="D1" s="59"/>
      <c r="E1" s="59"/>
      <c r="F1" s="59"/>
      <c r="G1" s="59" t="s">
        <v>94</v>
      </c>
      <c r="H1" s="59"/>
      <c r="I1" s="59"/>
      <c r="J1" s="59"/>
      <c r="K1" s="2"/>
    </row>
    <row r="2" spans="1:11" ht="47.25" customHeight="1">
      <c r="A2" s="1"/>
      <c r="B2" s="62" t="s">
        <v>0</v>
      </c>
      <c r="C2" s="63"/>
      <c r="D2" s="63"/>
      <c r="E2" s="63"/>
      <c r="F2" s="63"/>
      <c r="G2" s="63"/>
      <c r="H2" s="60" t="s">
        <v>1</v>
      </c>
      <c r="I2" s="60"/>
      <c r="J2" s="61"/>
      <c r="K2" s="2"/>
    </row>
    <row r="3" spans="1:11" ht="31.5" customHeight="1">
      <c r="A3" s="1"/>
      <c r="B3" s="69" t="s">
        <v>2</v>
      </c>
      <c r="C3" s="70"/>
      <c r="D3" s="64" t="s">
        <v>3</v>
      </c>
      <c r="E3" s="65"/>
      <c r="F3" s="66"/>
      <c r="G3" s="67"/>
      <c r="H3" s="67"/>
      <c r="I3" s="67"/>
      <c r="J3" s="68"/>
      <c r="K3" s="2"/>
    </row>
    <row r="4" spans="1:11" ht="31.5" customHeight="1">
      <c r="A4" s="1"/>
      <c r="B4" s="71"/>
      <c r="C4" s="72"/>
      <c r="D4" s="64" t="s">
        <v>4</v>
      </c>
      <c r="E4" s="65"/>
      <c r="F4" s="66"/>
      <c r="G4" s="67"/>
      <c r="H4" s="67"/>
      <c r="I4" s="67"/>
      <c r="J4" s="68"/>
      <c r="K4" s="2"/>
    </row>
    <row r="5" spans="1:11" ht="24" customHeight="1">
      <c r="B5" s="78" t="s">
        <v>5</v>
      </c>
      <c r="C5" s="78"/>
      <c r="D5" s="79"/>
      <c r="E5" s="79"/>
      <c r="F5" s="78" t="s">
        <v>6</v>
      </c>
      <c r="G5" s="78"/>
      <c r="H5" s="83"/>
      <c r="I5" s="84"/>
      <c r="J5" s="84"/>
      <c r="K5" s="2"/>
    </row>
    <row r="6" spans="1:11" ht="24" customHeight="1">
      <c r="B6" s="78" t="s">
        <v>7</v>
      </c>
      <c r="C6" s="78"/>
      <c r="D6" s="79"/>
      <c r="E6" s="79"/>
      <c r="F6" s="78" t="s">
        <v>8</v>
      </c>
      <c r="G6" s="78"/>
      <c r="H6" s="79"/>
      <c r="I6" s="79"/>
      <c r="J6" s="79"/>
      <c r="K6" s="2"/>
    </row>
    <row r="7" spans="1:11" s="3" customFormat="1" ht="24" customHeight="1">
      <c r="B7" s="78" t="s">
        <v>9</v>
      </c>
      <c r="C7" s="78"/>
      <c r="D7" s="79"/>
      <c r="E7" s="79"/>
      <c r="F7" s="79"/>
      <c r="G7" s="79"/>
      <c r="H7" s="79"/>
      <c r="I7" s="79"/>
      <c r="J7" s="79"/>
    </row>
    <row r="8" spans="1:11" ht="15.75" customHeight="1">
      <c r="A8" s="1"/>
      <c r="B8" s="9"/>
      <c r="D8" s="50" t="str">
        <f>IF(D9&lt;5,"參賽者人數不足5人，必須使用網上報名表格。","參賽代表已達5人或以上，團體可角逐「優質藝術教育團體獎」，亦可獲豁免退畫行政費$50及速遞費用一次。")</f>
        <v>參賽者人數不足5人，必須使用網上報名表格。</v>
      </c>
      <c r="E8" s="10"/>
      <c r="F8" s="10"/>
      <c r="G8" s="10"/>
      <c r="H8" s="10"/>
      <c r="I8" s="11"/>
      <c r="J8" s="11"/>
      <c r="K8" s="2"/>
    </row>
    <row r="9" spans="1:11" s="3" customFormat="1" ht="24.75" customHeight="1">
      <c r="A9" s="3" t="s">
        <v>10</v>
      </c>
      <c r="C9" s="22" t="s">
        <v>11</v>
      </c>
      <c r="D9" s="23">
        <f>COUNTIF(C15:C113,"&lt;&gt;")</f>
        <v>0</v>
      </c>
      <c r="E9" s="80"/>
      <c r="F9" s="81"/>
      <c r="G9" s="23">
        <f>SUM(G15:G113)</f>
        <v>0</v>
      </c>
      <c r="H9" s="27" t="s">
        <v>12</v>
      </c>
      <c r="I9" s="82">
        <f>SUM(J15:J113)</f>
        <v>0</v>
      </c>
      <c r="J9" s="82"/>
      <c r="K9" s="2"/>
    </row>
    <row r="10" spans="1:11" ht="18" customHeight="1">
      <c r="A10" s="1"/>
      <c r="B10" s="48" t="s">
        <v>13</v>
      </c>
      <c r="C10" s="5"/>
      <c r="D10" s="17"/>
      <c r="E10" s="6"/>
      <c r="F10" s="6"/>
      <c r="G10" s="6"/>
      <c r="H10" s="6"/>
      <c r="I10" s="7"/>
      <c r="J10" s="7"/>
      <c r="K10" s="2"/>
    </row>
    <row r="11" spans="1:11" ht="21.75" customHeight="1">
      <c r="A11" s="1"/>
      <c r="B11" s="57" t="s">
        <v>14</v>
      </c>
      <c r="C11" s="5"/>
      <c r="D11" s="17"/>
      <c r="F11" s="6"/>
      <c r="H11" s="6"/>
      <c r="I11" s="7"/>
      <c r="J11" s="7"/>
      <c r="K11" s="2"/>
    </row>
    <row r="12" spans="1:11" ht="38.25" customHeight="1">
      <c r="A12" s="76" t="s">
        <v>15</v>
      </c>
      <c r="B12" s="77"/>
      <c r="C12" s="77"/>
      <c r="D12" s="77"/>
      <c r="E12" s="77"/>
      <c r="F12" s="77"/>
      <c r="G12" s="77"/>
      <c r="H12" s="73" t="s">
        <v>16</v>
      </c>
      <c r="I12" s="74"/>
      <c r="J12" s="75"/>
      <c r="K12" s="2"/>
    </row>
    <row r="13" spans="1:11" s="39" customFormat="1" ht="34.5" customHeight="1">
      <c r="A13" s="36"/>
      <c r="B13" s="37" t="s">
        <v>17</v>
      </c>
      <c r="C13" s="38" t="s">
        <v>18</v>
      </c>
      <c r="D13" s="37" t="s">
        <v>19</v>
      </c>
      <c r="E13" s="38" t="s">
        <v>20</v>
      </c>
      <c r="F13" s="38" t="s">
        <v>21</v>
      </c>
      <c r="G13" s="38" t="s">
        <v>22</v>
      </c>
      <c r="H13" s="37" t="s">
        <v>23</v>
      </c>
      <c r="I13" s="38" t="s">
        <v>24</v>
      </c>
      <c r="J13" s="38" t="s">
        <v>25</v>
      </c>
      <c r="K13" s="33"/>
    </row>
    <row r="14" spans="1:11" s="44" customFormat="1" ht="24" customHeight="1">
      <c r="A14" s="40"/>
      <c r="B14" s="41" t="s">
        <v>26</v>
      </c>
      <c r="C14" s="41" t="s">
        <v>27</v>
      </c>
      <c r="D14" s="42">
        <v>2018</v>
      </c>
      <c r="E14" s="42" t="s">
        <v>28</v>
      </c>
      <c r="F14" s="42" t="s">
        <v>29</v>
      </c>
      <c r="G14" s="42">
        <v>3</v>
      </c>
      <c r="H14" s="42" t="s">
        <v>30</v>
      </c>
      <c r="I14" s="42">
        <v>2</v>
      </c>
      <c r="J14" s="43">
        <v>950</v>
      </c>
      <c r="K14" s="33"/>
    </row>
    <row r="15" spans="1:11" s="34" customFormat="1" ht="22.5" customHeight="1">
      <c r="A15" s="30">
        <v>1</v>
      </c>
      <c r="B15" s="51"/>
      <c r="C15" s="51"/>
      <c r="D15" s="52"/>
      <c r="E15" s="31" t="e">
        <f>VLOOKUP(D15,組別!$A$6:$B$24,2,FALSE)</f>
        <v>#N/A</v>
      </c>
      <c r="F15" s="56" t="s">
        <v>31</v>
      </c>
      <c r="G15" s="30">
        <f>COUNTIF(F15,"*四*")+COUNTIF(F15,"*寵*")+COUNTIF(F15,"*眼*")</f>
        <v>0</v>
      </c>
      <c r="H15" s="56" t="s">
        <v>32</v>
      </c>
      <c r="I15" s="30">
        <f>COUNTIF(H15,"*四*")+COUNTIF(H15,"*寵*")+COUNTIF(H15,"*眼*")</f>
        <v>0</v>
      </c>
      <c r="J15" s="32">
        <f>G15*130+280*I15</f>
        <v>0</v>
      </c>
      <c r="K15" s="33"/>
    </row>
    <row r="16" spans="1:11" s="34" customFormat="1" ht="22.5" customHeight="1">
      <c r="A16" s="30">
        <v>2</v>
      </c>
      <c r="B16" s="51"/>
      <c r="C16" s="51"/>
      <c r="D16" s="52"/>
      <c r="E16" s="31" t="e">
        <f>VLOOKUP(D16,組別!$A$6:$B$24,2,FALSE)</f>
        <v>#N/A</v>
      </c>
      <c r="F16" s="56" t="s">
        <v>31</v>
      </c>
      <c r="G16" s="30">
        <f t="shared" ref="G16:G79" si="0">COUNTIF(F16,"*四*")+COUNTIF(F16,"*寵*")+COUNTIF(F16,"*眼*")</f>
        <v>0</v>
      </c>
      <c r="H16" s="56" t="s">
        <v>32</v>
      </c>
      <c r="I16" s="30">
        <f t="shared" ref="I16:I79" si="1">COUNTIF(H16,"*四*")+COUNTIF(H16,"*寵*")+COUNTIF(H16,"*眼*")</f>
        <v>0</v>
      </c>
      <c r="J16" s="32">
        <f t="shared" ref="J16:J79" si="2">G16*130+220*I16</f>
        <v>0</v>
      </c>
      <c r="K16" s="33"/>
    </row>
    <row r="17" spans="1:11" s="34" customFormat="1" ht="22.5" customHeight="1">
      <c r="A17" s="30">
        <v>3</v>
      </c>
      <c r="B17" s="51"/>
      <c r="C17" s="51"/>
      <c r="D17" s="52"/>
      <c r="E17" s="31" t="e">
        <f>VLOOKUP(D17,組別!$A$6:$B$24,2,FALSE)</f>
        <v>#N/A</v>
      </c>
      <c r="F17" s="56" t="s">
        <v>31</v>
      </c>
      <c r="G17" s="30">
        <f t="shared" si="0"/>
        <v>0</v>
      </c>
      <c r="H17" s="56" t="s">
        <v>32</v>
      </c>
      <c r="I17" s="30">
        <f t="shared" si="1"/>
        <v>0</v>
      </c>
      <c r="J17" s="32">
        <f t="shared" si="2"/>
        <v>0</v>
      </c>
      <c r="K17" s="33"/>
    </row>
    <row r="18" spans="1:11" s="34" customFormat="1" ht="22.5" customHeight="1">
      <c r="A18" s="30">
        <v>4</v>
      </c>
      <c r="B18" s="51"/>
      <c r="C18" s="51"/>
      <c r="D18" s="52"/>
      <c r="E18" s="31" t="e">
        <f>VLOOKUP(D18,組別!$A$6:$B$24,2,FALSE)</f>
        <v>#N/A</v>
      </c>
      <c r="F18" s="56" t="s">
        <v>31</v>
      </c>
      <c r="G18" s="30">
        <f t="shared" si="0"/>
        <v>0</v>
      </c>
      <c r="H18" s="56" t="s">
        <v>32</v>
      </c>
      <c r="I18" s="30">
        <f t="shared" si="1"/>
        <v>0</v>
      </c>
      <c r="J18" s="32">
        <f t="shared" si="2"/>
        <v>0</v>
      </c>
      <c r="K18" s="33"/>
    </row>
    <row r="19" spans="1:11" s="34" customFormat="1" ht="22.5" customHeight="1">
      <c r="A19" s="30">
        <v>5</v>
      </c>
      <c r="B19" s="51"/>
      <c r="C19" s="51"/>
      <c r="D19" s="52"/>
      <c r="E19" s="31" t="e">
        <f>VLOOKUP(D19,組別!$A$6:$B$24,2,FALSE)</f>
        <v>#N/A</v>
      </c>
      <c r="F19" s="56" t="s">
        <v>31</v>
      </c>
      <c r="G19" s="30">
        <f t="shared" si="0"/>
        <v>0</v>
      </c>
      <c r="H19" s="56" t="s">
        <v>32</v>
      </c>
      <c r="I19" s="30">
        <f t="shared" si="1"/>
        <v>0</v>
      </c>
      <c r="J19" s="32">
        <f t="shared" si="2"/>
        <v>0</v>
      </c>
    </row>
    <row r="20" spans="1:11" s="34" customFormat="1" ht="22.5" customHeight="1">
      <c r="A20" s="30">
        <v>6</v>
      </c>
      <c r="B20" s="51"/>
      <c r="C20" s="51"/>
      <c r="D20" s="52"/>
      <c r="E20" s="31" t="e">
        <f>VLOOKUP(D20,組別!$A$6:$B$24,2,FALSE)</f>
        <v>#N/A</v>
      </c>
      <c r="F20" s="56" t="s">
        <v>76</v>
      </c>
      <c r="G20" s="30">
        <f t="shared" si="0"/>
        <v>0</v>
      </c>
      <c r="H20" s="56" t="s">
        <v>32</v>
      </c>
      <c r="I20" s="30">
        <f t="shared" si="1"/>
        <v>0</v>
      </c>
      <c r="J20" s="32">
        <f t="shared" si="2"/>
        <v>0</v>
      </c>
    </row>
    <row r="21" spans="1:11" s="34" customFormat="1" ht="22.5" customHeight="1">
      <c r="A21" s="30">
        <v>7</v>
      </c>
      <c r="B21" s="53"/>
      <c r="C21" s="53"/>
      <c r="D21" s="54"/>
      <c r="E21" s="31" t="e">
        <f>VLOOKUP(D21,組別!$A$6:$B$24,2,FALSE)</f>
        <v>#N/A</v>
      </c>
      <c r="F21" s="56" t="s">
        <v>31</v>
      </c>
      <c r="G21" s="30">
        <f t="shared" si="0"/>
        <v>0</v>
      </c>
      <c r="H21" s="56" t="s">
        <v>32</v>
      </c>
      <c r="I21" s="30">
        <f t="shared" si="1"/>
        <v>0</v>
      </c>
      <c r="J21" s="32">
        <f t="shared" si="2"/>
        <v>0</v>
      </c>
    </row>
    <row r="22" spans="1:11" s="34" customFormat="1" ht="22.5" customHeight="1">
      <c r="A22" s="30">
        <v>8</v>
      </c>
      <c r="B22" s="53"/>
      <c r="C22" s="53"/>
      <c r="D22" s="54"/>
      <c r="E22" s="31" t="e">
        <f>VLOOKUP(D22,組別!$A$6:$B$24,2,FALSE)</f>
        <v>#N/A</v>
      </c>
      <c r="F22" s="56" t="s">
        <v>31</v>
      </c>
      <c r="G22" s="30">
        <f t="shared" si="0"/>
        <v>0</v>
      </c>
      <c r="H22" s="56" t="s">
        <v>32</v>
      </c>
      <c r="I22" s="30">
        <f t="shared" si="1"/>
        <v>0</v>
      </c>
      <c r="J22" s="32">
        <f t="shared" si="2"/>
        <v>0</v>
      </c>
    </row>
    <row r="23" spans="1:11" s="34" customFormat="1" ht="22.5" customHeight="1">
      <c r="A23" s="30">
        <v>9</v>
      </c>
      <c r="B23" s="51"/>
      <c r="C23" s="51"/>
      <c r="D23" s="52"/>
      <c r="E23" s="31" t="e">
        <f>VLOOKUP(D23,組別!$A$6:$B$24,2,FALSE)</f>
        <v>#N/A</v>
      </c>
      <c r="F23" s="56" t="s">
        <v>31</v>
      </c>
      <c r="G23" s="30">
        <f t="shared" si="0"/>
        <v>0</v>
      </c>
      <c r="H23" s="56" t="s">
        <v>32</v>
      </c>
      <c r="I23" s="30">
        <f t="shared" si="1"/>
        <v>0</v>
      </c>
      <c r="J23" s="32">
        <f t="shared" si="2"/>
        <v>0</v>
      </c>
    </row>
    <row r="24" spans="1:11" s="34" customFormat="1" ht="22.5" customHeight="1">
      <c r="A24" s="30">
        <v>10</v>
      </c>
      <c r="B24" s="51"/>
      <c r="C24" s="51"/>
      <c r="D24" s="52"/>
      <c r="E24" s="31" t="e">
        <f>VLOOKUP(D24,組別!$A$6:$B$24,2,FALSE)</f>
        <v>#N/A</v>
      </c>
      <c r="F24" s="56" t="s">
        <v>31</v>
      </c>
      <c r="G24" s="30">
        <f t="shared" si="0"/>
        <v>0</v>
      </c>
      <c r="H24" s="56" t="s">
        <v>32</v>
      </c>
      <c r="I24" s="30">
        <f t="shared" si="1"/>
        <v>0</v>
      </c>
      <c r="J24" s="32">
        <f t="shared" si="2"/>
        <v>0</v>
      </c>
    </row>
    <row r="25" spans="1:11" s="34" customFormat="1" ht="22.5" customHeight="1">
      <c r="A25" s="30">
        <v>11</v>
      </c>
      <c r="B25" s="51"/>
      <c r="C25" s="51"/>
      <c r="D25" s="52"/>
      <c r="E25" s="31" t="e">
        <f>VLOOKUP(D25,組別!$A$6:$B$24,2,FALSE)</f>
        <v>#N/A</v>
      </c>
      <c r="F25" s="56" t="s">
        <v>31</v>
      </c>
      <c r="G25" s="30">
        <f t="shared" si="0"/>
        <v>0</v>
      </c>
      <c r="H25" s="56" t="s">
        <v>32</v>
      </c>
      <c r="I25" s="30">
        <f t="shared" si="1"/>
        <v>0</v>
      </c>
      <c r="J25" s="32">
        <f t="shared" si="2"/>
        <v>0</v>
      </c>
    </row>
    <row r="26" spans="1:11" s="34" customFormat="1" ht="22.5" customHeight="1">
      <c r="A26" s="30">
        <v>12</v>
      </c>
      <c r="B26" s="51"/>
      <c r="C26" s="51"/>
      <c r="D26" s="52"/>
      <c r="E26" s="31" t="e">
        <f>VLOOKUP(D26,組別!$A$6:$B$24,2,FALSE)</f>
        <v>#N/A</v>
      </c>
      <c r="F26" s="56" t="s">
        <v>31</v>
      </c>
      <c r="G26" s="30">
        <f t="shared" si="0"/>
        <v>0</v>
      </c>
      <c r="H26" s="56" t="s">
        <v>32</v>
      </c>
      <c r="I26" s="30">
        <f t="shared" si="1"/>
        <v>0</v>
      </c>
      <c r="J26" s="32">
        <f t="shared" si="2"/>
        <v>0</v>
      </c>
    </row>
    <row r="27" spans="1:11" s="34" customFormat="1" ht="22.5" customHeight="1">
      <c r="A27" s="30">
        <v>13</v>
      </c>
      <c r="B27" s="51"/>
      <c r="C27" s="51"/>
      <c r="D27" s="52"/>
      <c r="E27" s="31" t="e">
        <f>VLOOKUP(D27,組別!$A$6:$B$24,2,FALSE)</f>
        <v>#N/A</v>
      </c>
      <c r="F27" s="56" t="s">
        <v>31</v>
      </c>
      <c r="G27" s="30">
        <f t="shared" si="0"/>
        <v>0</v>
      </c>
      <c r="H27" s="56" t="s">
        <v>32</v>
      </c>
      <c r="I27" s="30">
        <f t="shared" si="1"/>
        <v>0</v>
      </c>
      <c r="J27" s="32">
        <f t="shared" si="2"/>
        <v>0</v>
      </c>
    </row>
    <row r="28" spans="1:11" s="34" customFormat="1" ht="22.5" customHeight="1">
      <c r="A28" s="30">
        <v>14</v>
      </c>
      <c r="B28" s="51"/>
      <c r="C28" s="51"/>
      <c r="D28" s="52"/>
      <c r="E28" s="31" t="e">
        <f>VLOOKUP(D28,組別!$A$6:$B$24,2,FALSE)</f>
        <v>#N/A</v>
      </c>
      <c r="F28" s="56" t="s">
        <v>31</v>
      </c>
      <c r="G28" s="30">
        <f t="shared" si="0"/>
        <v>0</v>
      </c>
      <c r="H28" s="56" t="s">
        <v>32</v>
      </c>
      <c r="I28" s="30">
        <f t="shared" si="1"/>
        <v>0</v>
      </c>
      <c r="J28" s="32">
        <f t="shared" si="2"/>
        <v>0</v>
      </c>
    </row>
    <row r="29" spans="1:11" s="34" customFormat="1" ht="22.5" customHeight="1">
      <c r="A29" s="30">
        <v>15</v>
      </c>
      <c r="B29" s="51"/>
      <c r="C29" s="51"/>
      <c r="D29" s="52"/>
      <c r="E29" s="31" t="e">
        <f>VLOOKUP(D29,組別!$A$6:$B$24,2,FALSE)</f>
        <v>#N/A</v>
      </c>
      <c r="F29" s="56" t="s">
        <v>31</v>
      </c>
      <c r="G29" s="30">
        <f t="shared" si="0"/>
        <v>0</v>
      </c>
      <c r="H29" s="56" t="s">
        <v>32</v>
      </c>
      <c r="I29" s="30">
        <f t="shared" si="1"/>
        <v>0</v>
      </c>
      <c r="J29" s="32">
        <f t="shared" si="2"/>
        <v>0</v>
      </c>
    </row>
    <row r="30" spans="1:11" s="34" customFormat="1" ht="22.5" customHeight="1">
      <c r="A30" s="30">
        <v>16</v>
      </c>
      <c r="B30" s="51"/>
      <c r="C30" s="51"/>
      <c r="D30" s="52"/>
      <c r="E30" s="31" t="e">
        <f>VLOOKUP(D30,組別!$A$6:$B$24,2,FALSE)</f>
        <v>#N/A</v>
      </c>
      <c r="F30" s="56" t="s">
        <v>31</v>
      </c>
      <c r="G30" s="30">
        <f t="shared" si="0"/>
        <v>0</v>
      </c>
      <c r="H30" s="56" t="s">
        <v>32</v>
      </c>
      <c r="I30" s="30">
        <f t="shared" si="1"/>
        <v>0</v>
      </c>
      <c r="J30" s="32">
        <f t="shared" si="2"/>
        <v>0</v>
      </c>
    </row>
    <row r="31" spans="1:11" s="34" customFormat="1" ht="22.5" customHeight="1">
      <c r="A31" s="30">
        <v>17</v>
      </c>
      <c r="B31" s="51"/>
      <c r="C31" s="51"/>
      <c r="D31" s="52"/>
      <c r="E31" s="31" t="e">
        <f>VLOOKUP(D31,組別!$A$6:$B$24,2,FALSE)</f>
        <v>#N/A</v>
      </c>
      <c r="F31" s="56" t="s">
        <v>31</v>
      </c>
      <c r="G31" s="30">
        <f t="shared" si="0"/>
        <v>0</v>
      </c>
      <c r="H31" s="56" t="s">
        <v>32</v>
      </c>
      <c r="I31" s="30">
        <f t="shared" si="1"/>
        <v>0</v>
      </c>
      <c r="J31" s="32">
        <f t="shared" si="2"/>
        <v>0</v>
      </c>
    </row>
    <row r="32" spans="1:11" s="34" customFormat="1" ht="22.5" customHeight="1">
      <c r="A32" s="30">
        <v>18</v>
      </c>
      <c r="B32" s="51"/>
      <c r="C32" s="51"/>
      <c r="D32" s="52"/>
      <c r="E32" s="31" t="e">
        <f>VLOOKUP(D32,組別!$A$6:$B$24,2,FALSE)</f>
        <v>#N/A</v>
      </c>
      <c r="F32" s="56" t="s">
        <v>31</v>
      </c>
      <c r="G32" s="30">
        <f t="shared" si="0"/>
        <v>0</v>
      </c>
      <c r="H32" s="56" t="s">
        <v>32</v>
      </c>
      <c r="I32" s="30">
        <f t="shared" si="1"/>
        <v>0</v>
      </c>
      <c r="J32" s="32">
        <f t="shared" si="2"/>
        <v>0</v>
      </c>
    </row>
    <row r="33" spans="1:18" s="34" customFormat="1" ht="22.5" customHeight="1">
      <c r="A33" s="30">
        <v>19</v>
      </c>
      <c r="B33" s="51"/>
      <c r="C33" s="51"/>
      <c r="D33" s="52"/>
      <c r="E33" s="31" t="e">
        <f>VLOOKUP(D33,組別!$A$6:$B$24,2,FALSE)</f>
        <v>#N/A</v>
      </c>
      <c r="F33" s="56" t="s">
        <v>31</v>
      </c>
      <c r="G33" s="30">
        <f t="shared" si="0"/>
        <v>0</v>
      </c>
      <c r="H33" s="56" t="s">
        <v>32</v>
      </c>
      <c r="I33" s="30">
        <f t="shared" si="1"/>
        <v>0</v>
      </c>
      <c r="J33" s="32">
        <f t="shared" si="2"/>
        <v>0</v>
      </c>
    </row>
    <row r="34" spans="1:18" s="34" customFormat="1" ht="22.5" customHeight="1">
      <c r="A34" s="30">
        <v>20</v>
      </c>
      <c r="B34" s="51"/>
      <c r="C34" s="51"/>
      <c r="D34" s="52"/>
      <c r="E34" s="31" t="e">
        <f>VLOOKUP(D34,組別!$A$6:$B$24,2,FALSE)</f>
        <v>#N/A</v>
      </c>
      <c r="F34" s="56" t="s">
        <v>31</v>
      </c>
      <c r="G34" s="30">
        <f t="shared" si="0"/>
        <v>0</v>
      </c>
      <c r="H34" s="56" t="s">
        <v>32</v>
      </c>
      <c r="I34" s="30">
        <f t="shared" si="1"/>
        <v>0</v>
      </c>
      <c r="J34" s="32">
        <f t="shared" si="2"/>
        <v>0</v>
      </c>
    </row>
    <row r="35" spans="1:18" s="34" customFormat="1" ht="22.5" customHeight="1">
      <c r="A35" s="30">
        <v>21</v>
      </c>
      <c r="B35" s="51"/>
      <c r="C35" s="51"/>
      <c r="D35" s="52"/>
      <c r="E35" s="31" t="e">
        <f>VLOOKUP(D35,組別!$A$6:$B$24,2,FALSE)</f>
        <v>#N/A</v>
      </c>
      <c r="F35" s="56" t="s">
        <v>31</v>
      </c>
      <c r="G35" s="30">
        <f t="shared" si="0"/>
        <v>0</v>
      </c>
      <c r="H35" s="56" t="s">
        <v>32</v>
      </c>
      <c r="I35" s="30">
        <f t="shared" si="1"/>
        <v>0</v>
      </c>
      <c r="J35" s="32">
        <f t="shared" si="2"/>
        <v>0</v>
      </c>
    </row>
    <row r="36" spans="1:18" s="34" customFormat="1" ht="22.5" customHeight="1">
      <c r="A36" s="30">
        <v>22</v>
      </c>
      <c r="B36" s="51"/>
      <c r="C36" s="51"/>
      <c r="D36" s="52"/>
      <c r="E36" s="31" t="e">
        <f>VLOOKUP(D36,組別!$A$6:$B$24,2,FALSE)</f>
        <v>#N/A</v>
      </c>
      <c r="F36" s="56" t="s">
        <v>31</v>
      </c>
      <c r="G36" s="30">
        <f t="shared" si="0"/>
        <v>0</v>
      </c>
      <c r="H36" s="56" t="s">
        <v>32</v>
      </c>
      <c r="I36" s="30">
        <f t="shared" si="1"/>
        <v>0</v>
      </c>
      <c r="J36" s="32">
        <f t="shared" si="2"/>
        <v>0</v>
      </c>
    </row>
    <row r="37" spans="1:18" s="34" customFormat="1" ht="22.5" customHeight="1">
      <c r="A37" s="30">
        <v>23</v>
      </c>
      <c r="B37" s="51"/>
      <c r="C37" s="51"/>
      <c r="D37" s="52"/>
      <c r="E37" s="31" t="e">
        <f>VLOOKUP(D37,組別!$A$6:$B$24,2,FALSE)</f>
        <v>#N/A</v>
      </c>
      <c r="F37" s="56" t="s">
        <v>31</v>
      </c>
      <c r="G37" s="30">
        <f t="shared" si="0"/>
        <v>0</v>
      </c>
      <c r="H37" s="56" t="s">
        <v>32</v>
      </c>
      <c r="I37" s="30">
        <f t="shared" si="1"/>
        <v>0</v>
      </c>
      <c r="J37" s="32">
        <f t="shared" si="2"/>
        <v>0</v>
      </c>
    </row>
    <row r="38" spans="1:18" s="34" customFormat="1" ht="22.5" customHeight="1">
      <c r="A38" s="30">
        <v>24</v>
      </c>
      <c r="B38" s="51"/>
      <c r="C38" s="51"/>
      <c r="D38" s="52"/>
      <c r="E38" s="31" t="e">
        <f>VLOOKUP(D38,組別!$A$6:$B$24,2,FALSE)</f>
        <v>#N/A</v>
      </c>
      <c r="F38" s="56" t="s">
        <v>31</v>
      </c>
      <c r="G38" s="30">
        <f t="shared" si="0"/>
        <v>0</v>
      </c>
      <c r="H38" s="56" t="s">
        <v>32</v>
      </c>
      <c r="I38" s="30">
        <f t="shared" si="1"/>
        <v>0</v>
      </c>
      <c r="J38" s="32">
        <f t="shared" si="2"/>
        <v>0</v>
      </c>
    </row>
    <row r="39" spans="1:18" s="34" customFormat="1" ht="22.5" customHeight="1">
      <c r="A39" s="30">
        <v>25</v>
      </c>
      <c r="B39" s="51"/>
      <c r="C39" s="51"/>
      <c r="D39" s="52"/>
      <c r="E39" s="31" t="e">
        <f>VLOOKUP(D39,組別!$A$6:$B$24,2,FALSE)</f>
        <v>#N/A</v>
      </c>
      <c r="F39" s="56" t="s">
        <v>31</v>
      </c>
      <c r="G39" s="30">
        <f t="shared" si="0"/>
        <v>0</v>
      </c>
      <c r="H39" s="56" t="s">
        <v>32</v>
      </c>
      <c r="I39" s="30">
        <f t="shared" si="1"/>
        <v>0</v>
      </c>
      <c r="J39" s="32">
        <f t="shared" si="2"/>
        <v>0</v>
      </c>
    </row>
    <row r="40" spans="1:18" s="35" customFormat="1" ht="22.5" customHeight="1">
      <c r="A40" s="30">
        <v>26</v>
      </c>
      <c r="B40" s="51"/>
      <c r="C40" s="51"/>
      <c r="D40" s="55"/>
      <c r="E40" s="31" t="e">
        <f>VLOOKUP(D40,組別!$A$6:$B$24,2,FALSE)</f>
        <v>#N/A</v>
      </c>
      <c r="F40" s="56" t="s">
        <v>31</v>
      </c>
      <c r="G40" s="30">
        <f t="shared" si="0"/>
        <v>0</v>
      </c>
      <c r="H40" s="56" t="s">
        <v>32</v>
      </c>
      <c r="I40" s="30">
        <f t="shared" si="1"/>
        <v>0</v>
      </c>
      <c r="J40" s="32">
        <f t="shared" si="2"/>
        <v>0</v>
      </c>
      <c r="K40" s="34"/>
      <c r="L40" s="34"/>
      <c r="M40" s="34"/>
      <c r="N40" s="34"/>
      <c r="O40" s="34"/>
      <c r="P40" s="34"/>
      <c r="Q40" s="34"/>
      <c r="R40" s="34"/>
    </row>
    <row r="41" spans="1:18" s="34" customFormat="1" ht="22.5" customHeight="1">
      <c r="A41" s="30">
        <v>27</v>
      </c>
      <c r="B41" s="51"/>
      <c r="C41" s="51"/>
      <c r="D41" s="52"/>
      <c r="E41" s="31" t="e">
        <f>VLOOKUP(D41,組別!$A$6:$B$24,2,FALSE)</f>
        <v>#N/A</v>
      </c>
      <c r="F41" s="56" t="s">
        <v>31</v>
      </c>
      <c r="G41" s="30">
        <f t="shared" si="0"/>
        <v>0</v>
      </c>
      <c r="H41" s="56" t="s">
        <v>32</v>
      </c>
      <c r="I41" s="30">
        <f t="shared" si="1"/>
        <v>0</v>
      </c>
      <c r="J41" s="32">
        <f t="shared" si="2"/>
        <v>0</v>
      </c>
    </row>
    <row r="42" spans="1:18" s="34" customFormat="1" ht="22.5" customHeight="1">
      <c r="A42" s="30">
        <v>28</v>
      </c>
      <c r="B42" s="51"/>
      <c r="C42" s="51"/>
      <c r="D42" s="52"/>
      <c r="E42" s="31" t="e">
        <f>VLOOKUP(D42,組別!$A$6:$B$24,2,FALSE)</f>
        <v>#N/A</v>
      </c>
      <c r="F42" s="56" t="s">
        <v>31</v>
      </c>
      <c r="G42" s="30">
        <f t="shared" si="0"/>
        <v>0</v>
      </c>
      <c r="H42" s="56" t="s">
        <v>32</v>
      </c>
      <c r="I42" s="30">
        <f t="shared" si="1"/>
        <v>0</v>
      </c>
      <c r="J42" s="32">
        <f t="shared" si="2"/>
        <v>0</v>
      </c>
    </row>
    <row r="43" spans="1:18" s="34" customFormat="1" ht="22.5" customHeight="1">
      <c r="A43" s="30">
        <v>29</v>
      </c>
      <c r="B43" s="51"/>
      <c r="C43" s="51"/>
      <c r="D43" s="52"/>
      <c r="E43" s="31" t="e">
        <f>VLOOKUP(D43,組別!$A$6:$B$24,2,FALSE)</f>
        <v>#N/A</v>
      </c>
      <c r="F43" s="56" t="s">
        <v>31</v>
      </c>
      <c r="G43" s="30">
        <f t="shared" si="0"/>
        <v>0</v>
      </c>
      <c r="H43" s="56" t="s">
        <v>32</v>
      </c>
      <c r="I43" s="30">
        <f t="shared" si="1"/>
        <v>0</v>
      </c>
      <c r="J43" s="32">
        <f t="shared" si="2"/>
        <v>0</v>
      </c>
    </row>
    <row r="44" spans="1:18" s="34" customFormat="1" ht="22.5" customHeight="1">
      <c r="A44" s="30">
        <v>30</v>
      </c>
      <c r="B44" s="51"/>
      <c r="C44" s="51"/>
      <c r="D44" s="52"/>
      <c r="E44" s="31" t="e">
        <f>VLOOKUP(D44,組別!$A$6:$B$24,2,FALSE)</f>
        <v>#N/A</v>
      </c>
      <c r="F44" s="56" t="s">
        <v>31</v>
      </c>
      <c r="G44" s="30">
        <f t="shared" si="0"/>
        <v>0</v>
      </c>
      <c r="H44" s="56" t="s">
        <v>32</v>
      </c>
      <c r="I44" s="30">
        <f t="shared" si="1"/>
        <v>0</v>
      </c>
      <c r="J44" s="32">
        <f t="shared" si="2"/>
        <v>0</v>
      </c>
    </row>
    <row r="45" spans="1:18" s="34" customFormat="1" ht="22.5" customHeight="1">
      <c r="A45" s="30">
        <v>31</v>
      </c>
      <c r="B45" s="51"/>
      <c r="C45" s="51"/>
      <c r="D45" s="52"/>
      <c r="E45" s="31" t="e">
        <f>VLOOKUP(D45,組別!$A$6:$B$24,2,FALSE)</f>
        <v>#N/A</v>
      </c>
      <c r="F45" s="56" t="s">
        <v>31</v>
      </c>
      <c r="G45" s="30">
        <f t="shared" si="0"/>
        <v>0</v>
      </c>
      <c r="H45" s="56" t="s">
        <v>32</v>
      </c>
      <c r="I45" s="30">
        <f t="shared" si="1"/>
        <v>0</v>
      </c>
      <c r="J45" s="32">
        <f t="shared" si="2"/>
        <v>0</v>
      </c>
    </row>
    <row r="46" spans="1:18" s="34" customFormat="1" ht="22.5" customHeight="1">
      <c r="A46" s="30">
        <v>32</v>
      </c>
      <c r="B46" s="51"/>
      <c r="C46" s="51"/>
      <c r="D46" s="52"/>
      <c r="E46" s="31" t="e">
        <f>VLOOKUP(D46,組別!$A$6:$B$24,2,FALSE)</f>
        <v>#N/A</v>
      </c>
      <c r="F46" s="56" t="s">
        <v>31</v>
      </c>
      <c r="G46" s="30">
        <f t="shared" si="0"/>
        <v>0</v>
      </c>
      <c r="H46" s="56" t="s">
        <v>32</v>
      </c>
      <c r="I46" s="30">
        <f t="shared" si="1"/>
        <v>0</v>
      </c>
      <c r="J46" s="32">
        <f t="shared" si="2"/>
        <v>0</v>
      </c>
    </row>
    <row r="47" spans="1:18" s="34" customFormat="1" ht="22.5" customHeight="1">
      <c r="A47" s="30">
        <v>33</v>
      </c>
      <c r="B47" s="51"/>
      <c r="C47" s="51"/>
      <c r="D47" s="52"/>
      <c r="E47" s="31" t="e">
        <f>VLOOKUP(D47,組別!$A$6:$B$24,2,FALSE)</f>
        <v>#N/A</v>
      </c>
      <c r="F47" s="56" t="s">
        <v>31</v>
      </c>
      <c r="G47" s="30">
        <f t="shared" si="0"/>
        <v>0</v>
      </c>
      <c r="H47" s="56" t="s">
        <v>32</v>
      </c>
      <c r="I47" s="30">
        <f t="shared" si="1"/>
        <v>0</v>
      </c>
      <c r="J47" s="32">
        <f t="shared" si="2"/>
        <v>0</v>
      </c>
    </row>
    <row r="48" spans="1:18" s="34" customFormat="1" ht="22.5" customHeight="1">
      <c r="A48" s="30">
        <v>34</v>
      </c>
      <c r="B48" s="51"/>
      <c r="C48" s="51"/>
      <c r="D48" s="52"/>
      <c r="E48" s="31" t="e">
        <f>VLOOKUP(D48,組別!$A$6:$B$24,2,FALSE)</f>
        <v>#N/A</v>
      </c>
      <c r="F48" s="56" t="s">
        <v>31</v>
      </c>
      <c r="G48" s="30">
        <f t="shared" si="0"/>
        <v>0</v>
      </c>
      <c r="H48" s="56" t="s">
        <v>32</v>
      </c>
      <c r="I48" s="30">
        <f t="shared" si="1"/>
        <v>0</v>
      </c>
      <c r="J48" s="32">
        <f t="shared" si="2"/>
        <v>0</v>
      </c>
    </row>
    <row r="49" spans="1:10" s="34" customFormat="1" ht="22.5" customHeight="1">
      <c r="A49" s="30">
        <v>35</v>
      </c>
      <c r="B49" s="51"/>
      <c r="C49" s="51"/>
      <c r="D49" s="52"/>
      <c r="E49" s="31" t="e">
        <f>VLOOKUP(D49,組別!$A$6:$B$24,2,FALSE)</f>
        <v>#N/A</v>
      </c>
      <c r="F49" s="56" t="s">
        <v>31</v>
      </c>
      <c r="G49" s="30">
        <f t="shared" si="0"/>
        <v>0</v>
      </c>
      <c r="H49" s="56" t="s">
        <v>32</v>
      </c>
      <c r="I49" s="30">
        <f t="shared" si="1"/>
        <v>0</v>
      </c>
      <c r="J49" s="32">
        <f t="shared" si="2"/>
        <v>0</v>
      </c>
    </row>
    <row r="50" spans="1:10" s="34" customFormat="1" ht="22.5" customHeight="1">
      <c r="A50" s="30">
        <v>36</v>
      </c>
      <c r="B50" s="51"/>
      <c r="C50" s="51"/>
      <c r="D50" s="52"/>
      <c r="E50" s="31" t="e">
        <f>VLOOKUP(D50,組別!$A$6:$B$24,2,FALSE)</f>
        <v>#N/A</v>
      </c>
      <c r="F50" s="56" t="s">
        <v>31</v>
      </c>
      <c r="G50" s="30">
        <f t="shared" si="0"/>
        <v>0</v>
      </c>
      <c r="H50" s="56" t="s">
        <v>32</v>
      </c>
      <c r="I50" s="30">
        <f t="shared" si="1"/>
        <v>0</v>
      </c>
      <c r="J50" s="32">
        <f t="shared" si="2"/>
        <v>0</v>
      </c>
    </row>
    <row r="51" spans="1:10" s="34" customFormat="1" ht="22.5" customHeight="1">
      <c r="A51" s="30">
        <v>37</v>
      </c>
      <c r="B51" s="51"/>
      <c r="C51" s="51"/>
      <c r="D51" s="52"/>
      <c r="E51" s="31" t="e">
        <f>VLOOKUP(D51,組別!$A$6:$B$24,2,FALSE)</f>
        <v>#N/A</v>
      </c>
      <c r="F51" s="56" t="s">
        <v>31</v>
      </c>
      <c r="G51" s="30">
        <f t="shared" si="0"/>
        <v>0</v>
      </c>
      <c r="H51" s="56" t="s">
        <v>32</v>
      </c>
      <c r="I51" s="30">
        <f t="shared" si="1"/>
        <v>0</v>
      </c>
      <c r="J51" s="32">
        <f t="shared" si="2"/>
        <v>0</v>
      </c>
    </row>
    <row r="52" spans="1:10" s="34" customFormat="1" ht="22.5" customHeight="1">
      <c r="A52" s="30">
        <v>38</v>
      </c>
      <c r="B52" s="51"/>
      <c r="C52" s="51"/>
      <c r="D52" s="52"/>
      <c r="E52" s="31" t="e">
        <f>VLOOKUP(D52,組別!$A$6:$B$24,2,FALSE)</f>
        <v>#N/A</v>
      </c>
      <c r="F52" s="56" t="s">
        <v>31</v>
      </c>
      <c r="G52" s="30">
        <f t="shared" si="0"/>
        <v>0</v>
      </c>
      <c r="H52" s="56" t="s">
        <v>32</v>
      </c>
      <c r="I52" s="30">
        <f t="shared" si="1"/>
        <v>0</v>
      </c>
      <c r="J52" s="32">
        <f t="shared" si="2"/>
        <v>0</v>
      </c>
    </row>
    <row r="53" spans="1:10" s="34" customFormat="1" ht="22.5" customHeight="1">
      <c r="A53" s="30">
        <v>39</v>
      </c>
      <c r="B53" s="51"/>
      <c r="C53" s="51"/>
      <c r="D53" s="52"/>
      <c r="E53" s="31" t="e">
        <f>VLOOKUP(D53,組別!$A$6:$B$24,2,FALSE)</f>
        <v>#N/A</v>
      </c>
      <c r="F53" s="56" t="s">
        <v>31</v>
      </c>
      <c r="G53" s="30">
        <f t="shared" si="0"/>
        <v>0</v>
      </c>
      <c r="H53" s="56" t="s">
        <v>32</v>
      </c>
      <c r="I53" s="30">
        <f t="shared" si="1"/>
        <v>0</v>
      </c>
      <c r="J53" s="32">
        <f t="shared" si="2"/>
        <v>0</v>
      </c>
    </row>
    <row r="54" spans="1:10" s="34" customFormat="1" ht="22.5" customHeight="1">
      <c r="A54" s="30">
        <v>40</v>
      </c>
      <c r="B54" s="51"/>
      <c r="C54" s="51"/>
      <c r="D54" s="52"/>
      <c r="E54" s="31" t="e">
        <f>VLOOKUP(D54,組別!$A$6:$B$24,2,FALSE)</f>
        <v>#N/A</v>
      </c>
      <c r="F54" s="56" t="s">
        <v>31</v>
      </c>
      <c r="G54" s="30">
        <f t="shared" si="0"/>
        <v>0</v>
      </c>
      <c r="H54" s="56" t="s">
        <v>32</v>
      </c>
      <c r="I54" s="30">
        <f t="shared" si="1"/>
        <v>0</v>
      </c>
      <c r="J54" s="32">
        <f t="shared" si="2"/>
        <v>0</v>
      </c>
    </row>
    <row r="55" spans="1:10" s="34" customFormat="1" ht="22.5" customHeight="1">
      <c r="A55" s="30">
        <v>41</v>
      </c>
      <c r="B55" s="51"/>
      <c r="C55" s="51"/>
      <c r="D55" s="52"/>
      <c r="E55" s="31" t="e">
        <f>VLOOKUP(D55,組別!$A$6:$B$24,2,FALSE)</f>
        <v>#N/A</v>
      </c>
      <c r="F55" s="56" t="s">
        <v>31</v>
      </c>
      <c r="G55" s="30">
        <f t="shared" si="0"/>
        <v>0</v>
      </c>
      <c r="H55" s="56" t="s">
        <v>32</v>
      </c>
      <c r="I55" s="30">
        <f t="shared" si="1"/>
        <v>0</v>
      </c>
      <c r="J55" s="32">
        <f t="shared" si="2"/>
        <v>0</v>
      </c>
    </row>
    <row r="56" spans="1:10" s="34" customFormat="1" ht="22.5" customHeight="1">
      <c r="A56" s="30">
        <v>42</v>
      </c>
      <c r="B56" s="51"/>
      <c r="C56" s="51"/>
      <c r="D56" s="52"/>
      <c r="E56" s="31" t="e">
        <f>VLOOKUP(D56,組別!$A$6:$B$24,2,FALSE)</f>
        <v>#N/A</v>
      </c>
      <c r="F56" s="56" t="s">
        <v>31</v>
      </c>
      <c r="G56" s="30">
        <f t="shared" si="0"/>
        <v>0</v>
      </c>
      <c r="H56" s="56" t="s">
        <v>32</v>
      </c>
      <c r="I56" s="30">
        <f t="shared" si="1"/>
        <v>0</v>
      </c>
      <c r="J56" s="32">
        <f t="shared" si="2"/>
        <v>0</v>
      </c>
    </row>
    <row r="57" spans="1:10" s="34" customFormat="1" ht="22.5" customHeight="1">
      <c r="A57" s="30">
        <v>43</v>
      </c>
      <c r="B57" s="51"/>
      <c r="C57" s="51"/>
      <c r="D57" s="52"/>
      <c r="E57" s="31" t="e">
        <f>VLOOKUP(D57,組別!$A$6:$B$24,2,FALSE)</f>
        <v>#N/A</v>
      </c>
      <c r="F57" s="56" t="s">
        <v>31</v>
      </c>
      <c r="G57" s="30">
        <f t="shared" si="0"/>
        <v>0</v>
      </c>
      <c r="H57" s="56" t="s">
        <v>32</v>
      </c>
      <c r="I57" s="30">
        <f t="shared" si="1"/>
        <v>0</v>
      </c>
      <c r="J57" s="32">
        <f t="shared" si="2"/>
        <v>0</v>
      </c>
    </row>
    <row r="58" spans="1:10" s="34" customFormat="1" ht="22.5" customHeight="1">
      <c r="A58" s="30">
        <v>44</v>
      </c>
      <c r="B58" s="51"/>
      <c r="C58" s="51"/>
      <c r="D58" s="52"/>
      <c r="E58" s="31" t="e">
        <f>VLOOKUP(D58,組別!$A$6:$B$24,2,FALSE)</f>
        <v>#N/A</v>
      </c>
      <c r="F58" s="56" t="s">
        <v>31</v>
      </c>
      <c r="G58" s="30">
        <f t="shared" si="0"/>
        <v>0</v>
      </c>
      <c r="H58" s="56" t="s">
        <v>32</v>
      </c>
      <c r="I58" s="30">
        <f t="shared" si="1"/>
        <v>0</v>
      </c>
      <c r="J58" s="32">
        <f t="shared" si="2"/>
        <v>0</v>
      </c>
    </row>
    <row r="59" spans="1:10" s="34" customFormat="1" ht="22.5" customHeight="1">
      <c r="A59" s="30">
        <v>45</v>
      </c>
      <c r="B59" s="51"/>
      <c r="C59" s="51"/>
      <c r="D59" s="52"/>
      <c r="E59" s="31" t="e">
        <f>VLOOKUP(D59,組別!$A$6:$B$24,2,FALSE)</f>
        <v>#N/A</v>
      </c>
      <c r="F59" s="56" t="s">
        <v>31</v>
      </c>
      <c r="G59" s="30">
        <f t="shared" si="0"/>
        <v>0</v>
      </c>
      <c r="H59" s="56" t="s">
        <v>32</v>
      </c>
      <c r="I59" s="30">
        <f t="shared" si="1"/>
        <v>0</v>
      </c>
      <c r="J59" s="32">
        <f t="shared" si="2"/>
        <v>0</v>
      </c>
    </row>
    <row r="60" spans="1:10" s="34" customFormat="1" ht="22.5" customHeight="1">
      <c r="A60" s="30">
        <v>46</v>
      </c>
      <c r="B60" s="51"/>
      <c r="C60" s="51"/>
      <c r="D60" s="52"/>
      <c r="E60" s="31" t="e">
        <f>VLOOKUP(D60,組別!$A$6:$B$24,2,FALSE)</f>
        <v>#N/A</v>
      </c>
      <c r="F60" s="56" t="s">
        <v>31</v>
      </c>
      <c r="G60" s="30">
        <f t="shared" si="0"/>
        <v>0</v>
      </c>
      <c r="H60" s="56" t="s">
        <v>32</v>
      </c>
      <c r="I60" s="30">
        <f t="shared" si="1"/>
        <v>0</v>
      </c>
      <c r="J60" s="32">
        <f t="shared" si="2"/>
        <v>0</v>
      </c>
    </row>
    <row r="61" spans="1:10" s="34" customFormat="1" ht="22.5" customHeight="1">
      <c r="A61" s="30">
        <v>47</v>
      </c>
      <c r="B61" s="51"/>
      <c r="C61" s="51"/>
      <c r="D61" s="52"/>
      <c r="E61" s="31" t="e">
        <f>VLOOKUP(D61,組別!$A$6:$B$24,2,FALSE)</f>
        <v>#N/A</v>
      </c>
      <c r="F61" s="56" t="s">
        <v>31</v>
      </c>
      <c r="G61" s="30">
        <f t="shared" si="0"/>
        <v>0</v>
      </c>
      <c r="H61" s="56" t="s">
        <v>32</v>
      </c>
      <c r="I61" s="30">
        <f t="shared" si="1"/>
        <v>0</v>
      </c>
      <c r="J61" s="32">
        <f t="shared" si="2"/>
        <v>0</v>
      </c>
    </row>
    <row r="62" spans="1:10" s="34" customFormat="1" ht="22.5" customHeight="1">
      <c r="A62" s="30">
        <v>48</v>
      </c>
      <c r="B62" s="51"/>
      <c r="C62" s="51"/>
      <c r="D62" s="52"/>
      <c r="E62" s="31" t="e">
        <f>VLOOKUP(D62,組別!$A$6:$B$24,2,FALSE)</f>
        <v>#N/A</v>
      </c>
      <c r="F62" s="56" t="s">
        <v>31</v>
      </c>
      <c r="G62" s="30">
        <f t="shared" si="0"/>
        <v>0</v>
      </c>
      <c r="H62" s="56" t="s">
        <v>32</v>
      </c>
      <c r="I62" s="30">
        <f t="shared" si="1"/>
        <v>0</v>
      </c>
      <c r="J62" s="32">
        <f t="shared" si="2"/>
        <v>0</v>
      </c>
    </row>
    <row r="63" spans="1:10" s="34" customFormat="1" ht="22.5" customHeight="1">
      <c r="A63" s="30">
        <v>49</v>
      </c>
      <c r="B63" s="51"/>
      <c r="C63" s="51"/>
      <c r="D63" s="52"/>
      <c r="E63" s="31" t="e">
        <f>VLOOKUP(D63,組別!$A$6:$B$24,2,FALSE)</f>
        <v>#N/A</v>
      </c>
      <c r="F63" s="56" t="s">
        <v>31</v>
      </c>
      <c r="G63" s="30">
        <f t="shared" si="0"/>
        <v>0</v>
      </c>
      <c r="H63" s="56" t="s">
        <v>32</v>
      </c>
      <c r="I63" s="30">
        <f t="shared" si="1"/>
        <v>0</v>
      </c>
      <c r="J63" s="32">
        <f t="shared" si="2"/>
        <v>0</v>
      </c>
    </row>
    <row r="64" spans="1:10" s="34" customFormat="1" ht="22.5" customHeight="1">
      <c r="A64" s="30">
        <v>50</v>
      </c>
      <c r="B64" s="51"/>
      <c r="C64" s="51"/>
      <c r="D64" s="52"/>
      <c r="E64" s="31" t="e">
        <f>VLOOKUP(D64,組別!$A$6:$B$24,2,FALSE)</f>
        <v>#N/A</v>
      </c>
      <c r="F64" s="56" t="s">
        <v>31</v>
      </c>
      <c r="G64" s="30">
        <f t="shared" si="0"/>
        <v>0</v>
      </c>
      <c r="H64" s="56" t="s">
        <v>32</v>
      </c>
      <c r="I64" s="30">
        <f t="shared" si="1"/>
        <v>0</v>
      </c>
      <c r="J64" s="32">
        <f t="shared" si="2"/>
        <v>0</v>
      </c>
    </row>
    <row r="65" spans="1:10" s="34" customFormat="1" ht="22.5" customHeight="1">
      <c r="A65" s="30">
        <v>51</v>
      </c>
      <c r="B65" s="51"/>
      <c r="C65" s="51"/>
      <c r="D65" s="52"/>
      <c r="E65" s="31" t="e">
        <f>VLOOKUP(D65,組別!$A$6:$B$24,2,FALSE)</f>
        <v>#N/A</v>
      </c>
      <c r="F65" s="56" t="s">
        <v>31</v>
      </c>
      <c r="G65" s="30">
        <f t="shared" si="0"/>
        <v>0</v>
      </c>
      <c r="H65" s="56" t="s">
        <v>32</v>
      </c>
      <c r="I65" s="30">
        <f t="shared" si="1"/>
        <v>0</v>
      </c>
      <c r="J65" s="32">
        <f t="shared" si="2"/>
        <v>0</v>
      </c>
    </row>
    <row r="66" spans="1:10" s="34" customFormat="1" ht="22.5" customHeight="1">
      <c r="A66" s="30">
        <v>52</v>
      </c>
      <c r="B66" s="51"/>
      <c r="C66" s="51"/>
      <c r="D66" s="52"/>
      <c r="E66" s="31" t="e">
        <f>VLOOKUP(D66,組別!$A$6:$B$24,2,FALSE)</f>
        <v>#N/A</v>
      </c>
      <c r="F66" s="56" t="s">
        <v>31</v>
      </c>
      <c r="G66" s="30">
        <f t="shared" si="0"/>
        <v>0</v>
      </c>
      <c r="H66" s="56" t="s">
        <v>32</v>
      </c>
      <c r="I66" s="30">
        <f t="shared" si="1"/>
        <v>0</v>
      </c>
      <c r="J66" s="32">
        <f t="shared" si="2"/>
        <v>0</v>
      </c>
    </row>
    <row r="67" spans="1:10" s="34" customFormat="1" ht="22.5" customHeight="1">
      <c r="A67" s="30">
        <v>53</v>
      </c>
      <c r="B67" s="51"/>
      <c r="C67" s="51"/>
      <c r="D67" s="52"/>
      <c r="E67" s="31" t="e">
        <f>VLOOKUP(D67,組別!$A$6:$B$24,2,FALSE)</f>
        <v>#N/A</v>
      </c>
      <c r="F67" s="56" t="s">
        <v>31</v>
      </c>
      <c r="G67" s="30">
        <f t="shared" si="0"/>
        <v>0</v>
      </c>
      <c r="H67" s="56" t="s">
        <v>32</v>
      </c>
      <c r="I67" s="30">
        <f t="shared" si="1"/>
        <v>0</v>
      </c>
      <c r="J67" s="32">
        <f t="shared" si="2"/>
        <v>0</v>
      </c>
    </row>
    <row r="68" spans="1:10" s="34" customFormat="1" ht="22.5" customHeight="1">
      <c r="A68" s="30">
        <v>54</v>
      </c>
      <c r="B68" s="51"/>
      <c r="C68" s="51"/>
      <c r="D68" s="52"/>
      <c r="E68" s="31" t="e">
        <f>VLOOKUP(D68,組別!$A$6:$B$24,2,FALSE)</f>
        <v>#N/A</v>
      </c>
      <c r="F68" s="56" t="s">
        <v>31</v>
      </c>
      <c r="G68" s="30">
        <f t="shared" si="0"/>
        <v>0</v>
      </c>
      <c r="H68" s="56" t="s">
        <v>32</v>
      </c>
      <c r="I68" s="30">
        <f t="shared" si="1"/>
        <v>0</v>
      </c>
      <c r="J68" s="32">
        <f t="shared" si="2"/>
        <v>0</v>
      </c>
    </row>
    <row r="69" spans="1:10" s="34" customFormat="1" ht="22.5" customHeight="1">
      <c r="A69" s="30">
        <v>55</v>
      </c>
      <c r="B69" s="51"/>
      <c r="C69" s="51"/>
      <c r="D69" s="52"/>
      <c r="E69" s="31" t="e">
        <f>VLOOKUP(D69,組別!$A$6:$B$24,2,FALSE)</f>
        <v>#N/A</v>
      </c>
      <c r="F69" s="56" t="s">
        <v>31</v>
      </c>
      <c r="G69" s="30">
        <f t="shared" si="0"/>
        <v>0</v>
      </c>
      <c r="H69" s="56" t="s">
        <v>32</v>
      </c>
      <c r="I69" s="30">
        <f t="shared" si="1"/>
        <v>0</v>
      </c>
      <c r="J69" s="32">
        <f t="shared" si="2"/>
        <v>0</v>
      </c>
    </row>
    <row r="70" spans="1:10" s="34" customFormat="1" ht="22.5" customHeight="1">
      <c r="A70" s="30">
        <v>56</v>
      </c>
      <c r="B70" s="51"/>
      <c r="C70" s="51"/>
      <c r="D70" s="52"/>
      <c r="E70" s="31" t="e">
        <f>VLOOKUP(D70,組別!$A$6:$B$24,2,FALSE)</f>
        <v>#N/A</v>
      </c>
      <c r="F70" s="56" t="s">
        <v>31</v>
      </c>
      <c r="G70" s="30">
        <f t="shared" si="0"/>
        <v>0</v>
      </c>
      <c r="H70" s="56" t="s">
        <v>32</v>
      </c>
      <c r="I70" s="30">
        <f t="shared" si="1"/>
        <v>0</v>
      </c>
      <c r="J70" s="32">
        <f t="shared" si="2"/>
        <v>0</v>
      </c>
    </row>
    <row r="71" spans="1:10" s="34" customFormat="1" ht="22.5" customHeight="1">
      <c r="A71" s="30">
        <v>57</v>
      </c>
      <c r="B71" s="51"/>
      <c r="C71" s="51"/>
      <c r="D71" s="52"/>
      <c r="E71" s="31" t="e">
        <f>VLOOKUP(D71,組別!$A$6:$B$24,2,FALSE)</f>
        <v>#N/A</v>
      </c>
      <c r="F71" s="56" t="s">
        <v>31</v>
      </c>
      <c r="G71" s="30">
        <f t="shared" si="0"/>
        <v>0</v>
      </c>
      <c r="H71" s="56" t="s">
        <v>32</v>
      </c>
      <c r="I71" s="30">
        <f t="shared" si="1"/>
        <v>0</v>
      </c>
      <c r="J71" s="32">
        <f t="shared" si="2"/>
        <v>0</v>
      </c>
    </row>
    <row r="72" spans="1:10" s="34" customFormat="1" ht="22.5" customHeight="1">
      <c r="A72" s="30">
        <v>58</v>
      </c>
      <c r="B72" s="51"/>
      <c r="C72" s="51"/>
      <c r="D72" s="52"/>
      <c r="E72" s="31" t="e">
        <f>VLOOKUP(D72,組別!$A$6:$B$24,2,FALSE)</f>
        <v>#N/A</v>
      </c>
      <c r="F72" s="56" t="s">
        <v>31</v>
      </c>
      <c r="G72" s="30">
        <f t="shared" si="0"/>
        <v>0</v>
      </c>
      <c r="H72" s="56" t="s">
        <v>32</v>
      </c>
      <c r="I72" s="30">
        <f t="shared" si="1"/>
        <v>0</v>
      </c>
      <c r="J72" s="32">
        <f t="shared" si="2"/>
        <v>0</v>
      </c>
    </row>
    <row r="73" spans="1:10" s="34" customFormat="1" ht="22.5" customHeight="1">
      <c r="A73" s="30">
        <v>59</v>
      </c>
      <c r="B73" s="51"/>
      <c r="C73" s="51"/>
      <c r="D73" s="52"/>
      <c r="E73" s="31" t="e">
        <f>VLOOKUP(D73,組別!$A$6:$B$24,2,FALSE)</f>
        <v>#N/A</v>
      </c>
      <c r="F73" s="56" t="s">
        <v>31</v>
      </c>
      <c r="G73" s="30">
        <f t="shared" si="0"/>
        <v>0</v>
      </c>
      <c r="H73" s="56" t="s">
        <v>32</v>
      </c>
      <c r="I73" s="30">
        <f t="shared" si="1"/>
        <v>0</v>
      </c>
      <c r="J73" s="32">
        <f t="shared" si="2"/>
        <v>0</v>
      </c>
    </row>
    <row r="74" spans="1:10" s="34" customFormat="1" ht="22.5" customHeight="1">
      <c r="A74" s="30">
        <v>60</v>
      </c>
      <c r="B74" s="51"/>
      <c r="C74" s="51"/>
      <c r="D74" s="52"/>
      <c r="E74" s="31" t="e">
        <f>VLOOKUP(D74,組別!$A$6:$B$24,2,FALSE)</f>
        <v>#N/A</v>
      </c>
      <c r="F74" s="56" t="s">
        <v>31</v>
      </c>
      <c r="G74" s="30">
        <f t="shared" si="0"/>
        <v>0</v>
      </c>
      <c r="H74" s="56" t="s">
        <v>32</v>
      </c>
      <c r="I74" s="30">
        <f t="shared" si="1"/>
        <v>0</v>
      </c>
      <c r="J74" s="32">
        <f t="shared" si="2"/>
        <v>0</v>
      </c>
    </row>
    <row r="75" spans="1:10" s="34" customFormat="1" ht="22.5" customHeight="1">
      <c r="A75" s="30">
        <v>61</v>
      </c>
      <c r="B75" s="51"/>
      <c r="C75" s="51"/>
      <c r="D75" s="52"/>
      <c r="E75" s="31" t="e">
        <f>VLOOKUP(D75,組別!$A$6:$B$24,2,FALSE)</f>
        <v>#N/A</v>
      </c>
      <c r="F75" s="56" t="s">
        <v>31</v>
      </c>
      <c r="G75" s="30">
        <f t="shared" si="0"/>
        <v>0</v>
      </c>
      <c r="H75" s="56" t="s">
        <v>32</v>
      </c>
      <c r="I75" s="30">
        <f t="shared" si="1"/>
        <v>0</v>
      </c>
      <c r="J75" s="32">
        <f t="shared" si="2"/>
        <v>0</v>
      </c>
    </row>
    <row r="76" spans="1:10" s="34" customFormat="1" ht="22.5" customHeight="1">
      <c r="A76" s="30">
        <v>62</v>
      </c>
      <c r="B76" s="51"/>
      <c r="C76" s="51"/>
      <c r="D76" s="52"/>
      <c r="E76" s="31" t="e">
        <f>VLOOKUP(D76,組別!$A$6:$B$24,2,FALSE)</f>
        <v>#N/A</v>
      </c>
      <c r="F76" s="56" t="s">
        <v>31</v>
      </c>
      <c r="G76" s="30">
        <f t="shared" si="0"/>
        <v>0</v>
      </c>
      <c r="H76" s="56" t="s">
        <v>32</v>
      </c>
      <c r="I76" s="30">
        <f t="shared" si="1"/>
        <v>0</v>
      </c>
      <c r="J76" s="32">
        <f t="shared" si="2"/>
        <v>0</v>
      </c>
    </row>
    <row r="77" spans="1:10" s="34" customFormat="1" ht="22.5" customHeight="1">
      <c r="A77" s="30">
        <v>63</v>
      </c>
      <c r="B77" s="51"/>
      <c r="C77" s="51"/>
      <c r="D77" s="52"/>
      <c r="E77" s="31" t="e">
        <f>VLOOKUP(D77,組別!$A$6:$B$24,2,FALSE)</f>
        <v>#N/A</v>
      </c>
      <c r="F77" s="56" t="s">
        <v>31</v>
      </c>
      <c r="G77" s="30">
        <f t="shared" si="0"/>
        <v>0</v>
      </c>
      <c r="H77" s="56" t="s">
        <v>32</v>
      </c>
      <c r="I77" s="30">
        <f t="shared" si="1"/>
        <v>0</v>
      </c>
      <c r="J77" s="32">
        <f t="shared" si="2"/>
        <v>0</v>
      </c>
    </row>
    <row r="78" spans="1:10" s="34" customFormat="1" ht="22.5" customHeight="1">
      <c r="A78" s="30">
        <v>64</v>
      </c>
      <c r="B78" s="51"/>
      <c r="C78" s="51"/>
      <c r="D78" s="52"/>
      <c r="E78" s="31" t="e">
        <f>VLOOKUP(D78,組別!$A$6:$B$24,2,FALSE)</f>
        <v>#N/A</v>
      </c>
      <c r="F78" s="56" t="s">
        <v>31</v>
      </c>
      <c r="G78" s="30">
        <f t="shared" si="0"/>
        <v>0</v>
      </c>
      <c r="H78" s="56" t="s">
        <v>32</v>
      </c>
      <c r="I78" s="30">
        <f t="shared" si="1"/>
        <v>0</v>
      </c>
      <c r="J78" s="32">
        <f t="shared" si="2"/>
        <v>0</v>
      </c>
    </row>
    <row r="79" spans="1:10" s="34" customFormat="1" ht="22.5" customHeight="1">
      <c r="A79" s="30">
        <v>65</v>
      </c>
      <c r="B79" s="51"/>
      <c r="C79" s="51"/>
      <c r="D79" s="52"/>
      <c r="E79" s="31" t="e">
        <f>VLOOKUP(D79,組別!$A$6:$B$24,2,FALSE)</f>
        <v>#N/A</v>
      </c>
      <c r="F79" s="56" t="s">
        <v>31</v>
      </c>
      <c r="G79" s="30">
        <f t="shared" si="0"/>
        <v>0</v>
      </c>
      <c r="H79" s="56" t="s">
        <v>32</v>
      </c>
      <c r="I79" s="30">
        <f t="shared" si="1"/>
        <v>0</v>
      </c>
      <c r="J79" s="32">
        <f t="shared" si="2"/>
        <v>0</v>
      </c>
    </row>
    <row r="80" spans="1:10" s="34" customFormat="1" ht="22.5" customHeight="1">
      <c r="A80" s="30">
        <v>66</v>
      </c>
      <c r="B80" s="51"/>
      <c r="C80" s="51"/>
      <c r="D80" s="52"/>
      <c r="E80" s="31" t="e">
        <f>VLOOKUP(D80,組別!$A$6:$B$24,2,FALSE)</f>
        <v>#N/A</v>
      </c>
      <c r="F80" s="56" t="s">
        <v>31</v>
      </c>
      <c r="G80" s="30">
        <f t="shared" ref="G80:G113" si="3">COUNTIF(F80,"*四*")+COUNTIF(F80,"*寵*")+COUNTIF(F80,"*眼*")</f>
        <v>0</v>
      </c>
      <c r="H80" s="56" t="s">
        <v>32</v>
      </c>
      <c r="I80" s="30">
        <f t="shared" ref="I80:I113" si="4">COUNTIF(H80,"*四*")+COUNTIF(H80,"*寵*")+COUNTIF(H80,"*眼*")</f>
        <v>0</v>
      </c>
      <c r="J80" s="32">
        <f t="shared" ref="J80:J113" si="5">G80*130+220*I80</f>
        <v>0</v>
      </c>
    </row>
    <row r="81" spans="1:11" s="33" customFormat="1" ht="22.5" customHeight="1">
      <c r="A81" s="30">
        <v>67</v>
      </c>
      <c r="B81" s="51"/>
      <c r="C81" s="51"/>
      <c r="D81" s="52"/>
      <c r="E81" s="31" t="e">
        <f>VLOOKUP(D81,組別!$A$6:$B$24,2,FALSE)</f>
        <v>#N/A</v>
      </c>
      <c r="F81" s="56" t="s">
        <v>31</v>
      </c>
      <c r="G81" s="30">
        <f t="shared" si="3"/>
        <v>0</v>
      </c>
      <c r="H81" s="56" t="s">
        <v>32</v>
      </c>
      <c r="I81" s="30">
        <f t="shared" si="4"/>
        <v>0</v>
      </c>
      <c r="J81" s="32">
        <f t="shared" si="5"/>
        <v>0</v>
      </c>
      <c r="K81" s="34"/>
    </row>
    <row r="82" spans="1:11" s="33" customFormat="1" ht="22.5" customHeight="1">
      <c r="A82" s="30">
        <v>68</v>
      </c>
      <c r="B82" s="51"/>
      <c r="C82" s="51"/>
      <c r="D82" s="52"/>
      <c r="E82" s="31" t="e">
        <f>VLOOKUP(D82,組別!$A$6:$B$24,2,FALSE)</f>
        <v>#N/A</v>
      </c>
      <c r="F82" s="56" t="s">
        <v>31</v>
      </c>
      <c r="G82" s="30">
        <f t="shared" si="3"/>
        <v>0</v>
      </c>
      <c r="H82" s="56" t="s">
        <v>32</v>
      </c>
      <c r="I82" s="30">
        <f t="shared" si="4"/>
        <v>0</v>
      </c>
      <c r="J82" s="32">
        <f t="shared" si="5"/>
        <v>0</v>
      </c>
      <c r="K82" s="34"/>
    </row>
    <row r="83" spans="1:11" s="33" customFormat="1" ht="22.5" customHeight="1">
      <c r="A83" s="30">
        <v>69</v>
      </c>
      <c r="B83" s="51"/>
      <c r="C83" s="51"/>
      <c r="D83" s="52"/>
      <c r="E83" s="31" t="e">
        <f>VLOOKUP(D83,組別!$A$6:$B$24,2,FALSE)</f>
        <v>#N/A</v>
      </c>
      <c r="F83" s="56" t="s">
        <v>31</v>
      </c>
      <c r="G83" s="30">
        <f t="shared" si="3"/>
        <v>0</v>
      </c>
      <c r="H83" s="56" t="s">
        <v>32</v>
      </c>
      <c r="I83" s="30">
        <f t="shared" si="4"/>
        <v>0</v>
      </c>
      <c r="J83" s="32">
        <f t="shared" si="5"/>
        <v>0</v>
      </c>
      <c r="K83" s="34"/>
    </row>
    <row r="84" spans="1:11" s="33" customFormat="1" ht="22.5" customHeight="1">
      <c r="A84" s="30">
        <v>70</v>
      </c>
      <c r="B84" s="51"/>
      <c r="C84" s="51"/>
      <c r="D84" s="52"/>
      <c r="E84" s="31" t="e">
        <f>VLOOKUP(D84,組別!$A$6:$B$24,2,FALSE)</f>
        <v>#N/A</v>
      </c>
      <c r="F84" s="56" t="s">
        <v>31</v>
      </c>
      <c r="G84" s="30">
        <f t="shared" si="3"/>
        <v>0</v>
      </c>
      <c r="H84" s="56" t="s">
        <v>32</v>
      </c>
      <c r="I84" s="30">
        <f t="shared" si="4"/>
        <v>0</v>
      </c>
      <c r="J84" s="32">
        <f t="shared" si="5"/>
        <v>0</v>
      </c>
      <c r="K84" s="34"/>
    </row>
    <row r="85" spans="1:11" s="33" customFormat="1" ht="22.5" customHeight="1">
      <c r="A85" s="30">
        <v>71</v>
      </c>
      <c r="B85" s="51"/>
      <c r="C85" s="51"/>
      <c r="D85" s="52"/>
      <c r="E85" s="31" t="e">
        <f>VLOOKUP(D85,組別!$A$6:$B$24,2,FALSE)</f>
        <v>#N/A</v>
      </c>
      <c r="F85" s="56" t="s">
        <v>31</v>
      </c>
      <c r="G85" s="30">
        <f t="shared" si="3"/>
        <v>0</v>
      </c>
      <c r="H85" s="56" t="s">
        <v>32</v>
      </c>
      <c r="I85" s="30">
        <f t="shared" si="4"/>
        <v>0</v>
      </c>
      <c r="J85" s="32">
        <f t="shared" si="5"/>
        <v>0</v>
      </c>
      <c r="K85" s="34"/>
    </row>
    <row r="86" spans="1:11" s="33" customFormat="1" ht="22.5" customHeight="1">
      <c r="A86" s="30">
        <v>72</v>
      </c>
      <c r="B86" s="51"/>
      <c r="C86" s="51"/>
      <c r="D86" s="52"/>
      <c r="E86" s="31" t="e">
        <f>VLOOKUP(D86,組別!$A$6:$B$24,2,FALSE)</f>
        <v>#N/A</v>
      </c>
      <c r="F86" s="56" t="s">
        <v>31</v>
      </c>
      <c r="G86" s="30">
        <f t="shared" si="3"/>
        <v>0</v>
      </c>
      <c r="H86" s="56" t="s">
        <v>32</v>
      </c>
      <c r="I86" s="30">
        <f t="shared" si="4"/>
        <v>0</v>
      </c>
      <c r="J86" s="32">
        <f t="shared" si="5"/>
        <v>0</v>
      </c>
      <c r="K86" s="34"/>
    </row>
    <row r="87" spans="1:11" s="33" customFormat="1" ht="22.5" customHeight="1">
      <c r="A87" s="30">
        <v>73</v>
      </c>
      <c r="B87" s="51"/>
      <c r="C87" s="51"/>
      <c r="D87" s="52"/>
      <c r="E87" s="31" t="e">
        <f>VLOOKUP(D87,組別!$A$6:$B$24,2,FALSE)</f>
        <v>#N/A</v>
      </c>
      <c r="F87" s="56" t="s">
        <v>31</v>
      </c>
      <c r="G87" s="30">
        <f t="shared" si="3"/>
        <v>0</v>
      </c>
      <c r="H87" s="56" t="s">
        <v>32</v>
      </c>
      <c r="I87" s="30">
        <f t="shared" si="4"/>
        <v>0</v>
      </c>
      <c r="J87" s="32">
        <f t="shared" si="5"/>
        <v>0</v>
      </c>
      <c r="K87" s="34"/>
    </row>
    <row r="88" spans="1:11" s="33" customFormat="1" ht="22.5" customHeight="1">
      <c r="A88" s="30">
        <v>74</v>
      </c>
      <c r="B88" s="51"/>
      <c r="C88" s="51"/>
      <c r="D88" s="52"/>
      <c r="E88" s="31" t="e">
        <f>VLOOKUP(D88,組別!$A$6:$B$24,2,FALSE)</f>
        <v>#N/A</v>
      </c>
      <c r="F88" s="56" t="s">
        <v>31</v>
      </c>
      <c r="G88" s="30">
        <f t="shared" si="3"/>
        <v>0</v>
      </c>
      <c r="H88" s="56" t="s">
        <v>32</v>
      </c>
      <c r="I88" s="30">
        <f t="shared" si="4"/>
        <v>0</v>
      </c>
      <c r="J88" s="32">
        <f t="shared" si="5"/>
        <v>0</v>
      </c>
      <c r="K88" s="34"/>
    </row>
    <row r="89" spans="1:11" s="33" customFormat="1" ht="22.5" customHeight="1">
      <c r="A89" s="30">
        <v>75</v>
      </c>
      <c r="B89" s="51"/>
      <c r="C89" s="51"/>
      <c r="D89" s="52"/>
      <c r="E89" s="31" t="e">
        <f>VLOOKUP(D89,組別!$A$6:$B$24,2,FALSE)</f>
        <v>#N/A</v>
      </c>
      <c r="F89" s="56" t="s">
        <v>31</v>
      </c>
      <c r="G89" s="30">
        <f t="shared" si="3"/>
        <v>0</v>
      </c>
      <c r="H89" s="56" t="s">
        <v>32</v>
      </c>
      <c r="I89" s="30">
        <f t="shared" si="4"/>
        <v>0</v>
      </c>
      <c r="J89" s="32">
        <f t="shared" si="5"/>
        <v>0</v>
      </c>
      <c r="K89" s="34"/>
    </row>
    <row r="90" spans="1:11" s="33" customFormat="1" ht="22.5" customHeight="1">
      <c r="A90" s="30">
        <v>76</v>
      </c>
      <c r="B90" s="51"/>
      <c r="C90" s="51"/>
      <c r="D90" s="52"/>
      <c r="E90" s="31" t="e">
        <f>VLOOKUP(D90,組別!$A$6:$B$24,2,FALSE)</f>
        <v>#N/A</v>
      </c>
      <c r="F90" s="56" t="s">
        <v>31</v>
      </c>
      <c r="G90" s="30">
        <f t="shared" si="3"/>
        <v>0</v>
      </c>
      <c r="H90" s="56" t="s">
        <v>32</v>
      </c>
      <c r="I90" s="30">
        <f t="shared" si="4"/>
        <v>0</v>
      </c>
      <c r="J90" s="32">
        <f t="shared" si="5"/>
        <v>0</v>
      </c>
      <c r="K90" s="34"/>
    </row>
    <row r="91" spans="1:11" s="33" customFormat="1" ht="22.5" customHeight="1">
      <c r="A91" s="30">
        <v>77</v>
      </c>
      <c r="B91" s="51"/>
      <c r="C91" s="51"/>
      <c r="D91" s="52"/>
      <c r="E91" s="31" t="e">
        <f>VLOOKUP(D91,組別!$A$6:$B$24,2,FALSE)</f>
        <v>#N/A</v>
      </c>
      <c r="F91" s="56" t="s">
        <v>31</v>
      </c>
      <c r="G91" s="30">
        <f t="shared" si="3"/>
        <v>0</v>
      </c>
      <c r="H91" s="56" t="s">
        <v>32</v>
      </c>
      <c r="I91" s="30">
        <f t="shared" si="4"/>
        <v>0</v>
      </c>
      <c r="J91" s="32">
        <f t="shared" si="5"/>
        <v>0</v>
      </c>
      <c r="K91" s="34"/>
    </row>
    <row r="92" spans="1:11" s="33" customFormat="1" ht="22.5" customHeight="1">
      <c r="A92" s="30">
        <v>78</v>
      </c>
      <c r="B92" s="51"/>
      <c r="C92" s="51"/>
      <c r="D92" s="52"/>
      <c r="E92" s="31" t="e">
        <f>VLOOKUP(D92,組別!$A$6:$B$24,2,FALSE)</f>
        <v>#N/A</v>
      </c>
      <c r="F92" s="56" t="s">
        <v>31</v>
      </c>
      <c r="G92" s="30">
        <f t="shared" si="3"/>
        <v>0</v>
      </c>
      <c r="H92" s="56" t="s">
        <v>32</v>
      </c>
      <c r="I92" s="30">
        <f t="shared" si="4"/>
        <v>0</v>
      </c>
      <c r="J92" s="32">
        <f t="shared" si="5"/>
        <v>0</v>
      </c>
      <c r="K92" s="34"/>
    </row>
    <row r="93" spans="1:11" s="33" customFormat="1" ht="22.5" customHeight="1">
      <c r="A93" s="30">
        <v>79</v>
      </c>
      <c r="B93" s="51"/>
      <c r="C93" s="51"/>
      <c r="D93" s="52"/>
      <c r="E93" s="31" t="e">
        <f>VLOOKUP(D93,組別!$A$6:$B$24,2,FALSE)</f>
        <v>#N/A</v>
      </c>
      <c r="F93" s="56" t="s">
        <v>31</v>
      </c>
      <c r="G93" s="30">
        <f t="shared" si="3"/>
        <v>0</v>
      </c>
      <c r="H93" s="56" t="s">
        <v>32</v>
      </c>
      <c r="I93" s="30">
        <f t="shared" si="4"/>
        <v>0</v>
      </c>
      <c r="J93" s="32">
        <f t="shared" si="5"/>
        <v>0</v>
      </c>
      <c r="K93" s="34"/>
    </row>
    <row r="94" spans="1:11" s="33" customFormat="1" ht="22.5" customHeight="1">
      <c r="A94" s="30">
        <v>80</v>
      </c>
      <c r="B94" s="51"/>
      <c r="C94" s="51"/>
      <c r="D94" s="52"/>
      <c r="E94" s="31" t="e">
        <f>VLOOKUP(D94,組別!$A$6:$B$24,2,FALSE)</f>
        <v>#N/A</v>
      </c>
      <c r="F94" s="56" t="s">
        <v>31</v>
      </c>
      <c r="G94" s="30">
        <f t="shared" si="3"/>
        <v>0</v>
      </c>
      <c r="H94" s="56" t="s">
        <v>32</v>
      </c>
      <c r="I94" s="30">
        <f t="shared" si="4"/>
        <v>0</v>
      </c>
      <c r="J94" s="32">
        <f t="shared" si="5"/>
        <v>0</v>
      </c>
      <c r="K94" s="34"/>
    </row>
    <row r="95" spans="1:11" s="33" customFormat="1" ht="22.5" customHeight="1">
      <c r="A95" s="30">
        <v>81</v>
      </c>
      <c r="B95" s="51"/>
      <c r="C95" s="51"/>
      <c r="D95" s="52"/>
      <c r="E95" s="31" t="e">
        <f>VLOOKUP(D95,組別!$A$6:$B$24,2,FALSE)</f>
        <v>#N/A</v>
      </c>
      <c r="F95" s="56" t="s">
        <v>31</v>
      </c>
      <c r="G95" s="30">
        <f t="shared" si="3"/>
        <v>0</v>
      </c>
      <c r="H95" s="56" t="s">
        <v>32</v>
      </c>
      <c r="I95" s="30">
        <f t="shared" si="4"/>
        <v>0</v>
      </c>
      <c r="J95" s="32">
        <f t="shared" si="5"/>
        <v>0</v>
      </c>
      <c r="K95" s="34"/>
    </row>
    <row r="96" spans="1:11" s="33" customFormat="1" ht="22.5" customHeight="1">
      <c r="A96" s="30">
        <v>82</v>
      </c>
      <c r="B96" s="51"/>
      <c r="C96" s="51"/>
      <c r="D96" s="52"/>
      <c r="E96" s="31" t="e">
        <f>VLOOKUP(D96,組別!$A$6:$B$24,2,FALSE)</f>
        <v>#N/A</v>
      </c>
      <c r="F96" s="56" t="s">
        <v>31</v>
      </c>
      <c r="G96" s="30">
        <f t="shared" si="3"/>
        <v>0</v>
      </c>
      <c r="H96" s="56" t="s">
        <v>32</v>
      </c>
      <c r="I96" s="30">
        <f t="shared" si="4"/>
        <v>0</v>
      </c>
      <c r="J96" s="32">
        <f t="shared" si="5"/>
        <v>0</v>
      </c>
      <c r="K96" s="34"/>
    </row>
    <row r="97" spans="1:11" s="33" customFormat="1" ht="22.5" customHeight="1">
      <c r="A97" s="30">
        <v>83</v>
      </c>
      <c r="B97" s="51"/>
      <c r="C97" s="51"/>
      <c r="D97" s="52"/>
      <c r="E97" s="31" t="e">
        <f>VLOOKUP(D97,組別!$A$6:$B$24,2,FALSE)</f>
        <v>#N/A</v>
      </c>
      <c r="F97" s="56" t="s">
        <v>31</v>
      </c>
      <c r="G97" s="30">
        <f t="shared" si="3"/>
        <v>0</v>
      </c>
      <c r="H97" s="56" t="s">
        <v>32</v>
      </c>
      <c r="I97" s="30">
        <f t="shared" si="4"/>
        <v>0</v>
      </c>
      <c r="J97" s="32">
        <f t="shared" si="5"/>
        <v>0</v>
      </c>
      <c r="K97" s="34"/>
    </row>
    <row r="98" spans="1:11" s="33" customFormat="1" ht="22.5" customHeight="1">
      <c r="A98" s="30">
        <v>84</v>
      </c>
      <c r="B98" s="51"/>
      <c r="C98" s="51"/>
      <c r="D98" s="52"/>
      <c r="E98" s="31" t="e">
        <f>VLOOKUP(D98,組別!$A$6:$B$24,2,FALSE)</f>
        <v>#N/A</v>
      </c>
      <c r="F98" s="56" t="s">
        <v>31</v>
      </c>
      <c r="G98" s="30">
        <f t="shared" si="3"/>
        <v>0</v>
      </c>
      <c r="H98" s="56" t="s">
        <v>32</v>
      </c>
      <c r="I98" s="30">
        <f t="shared" si="4"/>
        <v>0</v>
      </c>
      <c r="J98" s="32">
        <f t="shared" si="5"/>
        <v>0</v>
      </c>
      <c r="K98" s="34"/>
    </row>
    <row r="99" spans="1:11" s="33" customFormat="1" ht="22.5" customHeight="1">
      <c r="A99" s="30">
        <v>85</v>
      </c>
      <c r="B99" s="51"/>
      <c r="C99" s="51"/>
      <c r="D99" s="52"/>
      <c r="E99" s="31" t="e">
        <f>VLOOKUP(D99,組別!$A$6:$B$24,2,FALSE)</f>
        <v>#N/A</v>
      </c>
      <c r="F99" s="56" t="s">
        <v>31</v>
      </c>
      <c r="G99" s="30">
        <f t="shared" si="3"/>
        <v>0</v>
      </c>
      <c r="H99" s="56" t="s">
        <v>32</v>
      </c>
      <c r="I99" s="30">
        <f t="shared" si="4"/>
        <v>0</v>
      </c>
      <c r="J99" s="32">
        <f t="shared" si="5"/>
        <v>0</v>
      </c>
      <c r="K99" s="34"/>
    </row>
    <row r="100" spans="1:11" s="33" customFormat="1" ht="22.5" customHeight="1">
      <c r="A100" s="30">
        <v>86</v>
      </c>
      <c r="B100" s="51"/>
      <c r="C100" s="51"/>
      <c r="D100" s="52"/>
      <c r="E100" s="31" t="e">
        <f>VLOOKUP(D100,組別!$A$6:$B$24,2,FALSE)</f>
        <v>#N/A</v>
      </c>
      <c r="F100" s="56" t="s">
        <v>31</v>
      </c>
      <c r="G100" s="30">
        <f t="shared" si="3"/>
        <v>0</v>
      </c>
      <c r="H100" s="56" t="s">
        <v>32</v>
      </c>
      <c r="I100" s="30">
        <f t="shared" si="4"/>
        <v>0</v>
      </c>
      <c r="J100" s="32">
        <f t="shared" si="5"/>
        <v>0</v>
      </c>
      <c r="K100" s="34"/>
    </row>
    <row r="101" spans="1:11" s="33" customFormat="1" ht="22.5" customHeight="1">
      <c r="A101" s="30">
        <v>87</v>
      </c>
      <c r="B101" s="51"/>
      <c r="C101" s="51"/>
      <c r="D101" s="52"/>
      <c r="E101" s="31" t="e">
        <f>VLOOKUP(D101,組別!$A$6:$B$24,2,FALSE)</f>
        <v>#N/A</v>
      </c>
      <c r="F101" s="56" t="s">
        <v>31</v>
      </c>
      <c r="G101" s="30">
        <f t="shared" si="3"/>
        <v>0</v>
      </c>
      <c r="H101" s="56" t="s">
        <v>32</v>
      </c>
      <c r="I101" s="30">
        <f t="shared" si="4"/>
        <v>0</v>
      </c>
      <c r="J101" s="32">
        <f t="shared" si="5"/>
        <v>0</v>
      </c>
      <c r="K101" s="34"/>
    </row>
    <row r="102" spans="1:11" s="33" customFormat="1" ht="22.5" customHeight="1">
      <c r="A102" s="30">
        <v>88</v>
      </c>
      <c r="B102" s="51"/>
      <c r="C102" s="51"/>
      <c r="D102" s="52"/>
      <c r="E102" s="31" t="e">
        <f>VLOOKUP(D102,組別!$A$6:$B$24,2,FALSE)</f>
        <v>#N/A</v>
      </c>
      <c r="F102" s="56" t="s">
        <v>31</v>
      </c>
      <c r="G102" s="30">
        <f t="shared" si="3"/>
        <v>0</v>
      </c>
      <c r="H102" s="56" t="s">
        <v>32</v>
      </c>
      <c r="I102" s="30">
        <f t="shared" si="4"/>
        <v>0</v>
      </c>
      <c r="J102" s="32">
        <f t="shared" si="5"/>
        <v>0</v>
      </c>
      <c r="K102" s="34"/>
    </row>
    <row r="103" spans="1:11" s="33" customFormat="1" ht="22.5" customHeight="1">
      <c r="A103" s="30">
        <v>89</v>
      </c>
      <c r="B103" s="51"/>
      <c r="C103" s="51"/>
      <c r="D103" s="52"/>
      <c r="E103" s="31" t="e">
        <f>VLOOKUP(D103,組別!$A$6:$B$24,2,FALSE)</f>
        <v>#N/A</v>
      </c>
      <c r="F103" s="56" t="s">
        <v>31</v>
      </c>
      <c r="G103" s="30">
        <f t="shared" si="3"/>
        <v>0</v>
      </c>
      <c r="H103" s="56" t="s">
        <v>32</v>
      </c>
      <c r="I103" s="30">
        <f t="shared" si="4"/>
        <v>0</v>
      </c>
      <c r="J103" s="32">
        <f t="shared" si="5"/>
        <v>0</v>
      </c>
      <c r="K103" s="34"/>
    </row>
    <row r="104" spans="1:11" s="33" customFormat="1" ht="22.5" customHeight="1">
      <c r="A104" s="30">
        <v>90</v>
      </c>
      <c r="B104" s="51"/>
      <c r="C104" s="51"/>
      <c r="D104" s="52"/>
      <c r="E104" s="31" t="e">
        <f>VLOOKUP(D104,組別!$A$6:$B$24,2,FALSE)</f>
        <v>#N/A</v>
      </c>
      <c r="F104" s="56" t="s">
        <v>31</v>
      </c>
      <c r="G104" s="30">
        <f t="shared" si="3"/>
        <v>0</v>
      </c>
      <c r="H104" s="56" t="s">
        <v>32</v>
      </c>
      <c r="I104" s="30">
        <f t="shared" si="4"/>
        <v>0</v>
      </c>
      <c r="J104" s="32">
        <f t="shared" si="5"/>
        <v>0</v>
      </c>
      <c r="K104" s="34"/>
    </row>
    <row r="105" spans="1:11" s="33" customFormat="1" ht="22.5" customHeight="1">
      <c r="A105" s="30">
        <v>91</v>
      </c>
      <c r="B105" s="51"/>
      <c r="C105" s="51"/>
      <c r="D105" s="52"/>
      <c r="E105" s="31" t="e">
        <f>VLOOKUP(D105,組別!$A$6:$B$24,2,FALSE)</f>
        <v>#N/A</v>
      </c>
      <c r="F105" s="56" t="s">
        <v>31</v>
      </c>
      <c r="G105" s="30">
        <f t="shared" si="3"/>
        <v>0</v>
      </c>
      <c r="H105" s="56" t="s">
        <v>32</v>
      </c>
      <c r="I105" s="30">
        <f t="shared" si="4"/>
        <v>0</v>
      </c>
      <c r="J105" s="32">
        <f t="shared" si="5"/>
        <v>0</v>
      </c>
      <c r="K105" s="34"/>
    </row>
    <row r="106" spans="1:11" s="33" customFormat="1" ht="22.5" customHeight="1">
      <c r="A106" s="30">
        <v>92</v>
      </c>
      <c r="B106" s="51"/>
      <c r="C106" s="51"/>
      <c r="D106" s="52"/>
      <c r="E106" s="31" t="e">
        <f>VLOOKUP(D106,組別!$A$6:$B$24,2,FALSE)</f>
        <v>#N/A</v>
      </c>
      <c r="F106" s="56" t="s">
        <v>31</v>
      </c>
      <c r="G106" s="30">
        <f t="shared" si="3"/>
        <v>0</v>
      </c>
      <c r="H106" s="56" t="s">
        <v>32</v>
      </c>
      <c r="I106" s="30">
        <f t="shared" si="4"/>
        <v>0</v>
      </c>
      <c r="J106" s="32">
        <f t="shared" si="5"/>
        <v>0</v>
      </c>
      <c r="K106" s="34"/>
    </row>
    <row r="107" spans="1:11" s="33" customFormat="1" ht="22.5" customHeight="1">
      <c r="A107" s="30">
        <v>93</v>
      </c>
      <c r="B107" s="51"/>
      <c r="C107" s="51"/>
      <c r="D107" s="52"/>
      <c r="E107" s="31" t="e">
        <f>VLOOKUP(D107,組別!$A$6:$B$24,2,FALSE)</f>
        <v>#N/A</v>
      </c>
      <c r="F107" s="56" t="s">
        <v>31</v>
      </c>
      <c r="G107" s="30">
        <f t="shared" si="3"/>
        <v>0</v>
      </c>
      <c r="H107" s="56" t="s">
        <v>32</v>
      </c>
      <c r="I107" s="30">
        <f t="shared" si="4"/>
        <v>0</v>
      </c>
      <c r="J107" s="32">
        <f t="shared" si="5"/>
        <v>0</v>
      </c>
      <c r="K107" s="34"/>
    </row>
    <row r="108" spans="1:11" s="33" customFormat="1" ht="22.5" customHeight="1">
      <c r="A108" s="30">
        <v>94</v>
      </c>
      <c r="B108" s="51"/>
      <c r="C108" s="51"/>
      <c r="D108" s="52"/>
      <c r="E108" s="31" t="e">
        <f>VLOOKUP(D108,組別!$A$6:$B$24,2,FALSE)</f>
        <v>#N/A</v>
      </c>
      <c r="F108" s="56" t="s">
        <v>31</v>
      </c>
      <c r="G108" s="30">
        <f t="shared" si="3"/>
        <v>0</v>
      </c>
      <c r="H108" s="56" t="s">
        <v>32</v>
      </c>
      <c r="I108" s="30">
        <f t="shared" si="4"/>
        <v>0</v>
      </c>
      <c r="J108" s="32">
        <f t="shared" si="5"/>
        <v>0</v>
      </c>
      <c r="K108" s="34"/>
    </row>
    <row r="109" spans="1:11" s="33" customFormat="1" ht="22.5" customHeight="1">
      <c r="A109" s="30">
        <v>95</v>
      </c>
      <c r="B109" s="51"/>
      <c r="C109" s="51"/>
      <c r="D109" s="52"/>
      <c r="E109" s="31" t="e">
        <f>VLOOKUP(D109,組別!$A$6:$B$24,2,FALSE)</f>
        <v>#N/A</v>
      </c>
      <c r="F109" s="56" t="s">
        <v>31</v>
      </c>
      <c r="G109" s="30">
        <f t="shared" si="3"/>
        <v>0</v>
      </c>
      <c r="H109" s="56" t="s">
        <v>32</v>
      </c>
      <c r="I109" s="30">
        <f t="shared" si="4"/>
        <v>0</v>
      </c>
      <c r="J109" s="32">
        <f t="shared" si="5"/>
        <v>0</v>
      </c>
      <c r="K109" s="34"/>
    </row>
    <row r="110" spans="1:11" s="33" customFormat="1" ht="22.5" customHeight="1">
      <c r="A110" s="30">
        <v>96</v>
      </c>
      <c r="B110" s="51"/>
      <c r="C110" s="51"/>
      <c r="D110" s="52"/>
      <c r="E110" s="31" t="e">
        <f>VLOOKUP(D110,組別!$A$6:$B$24,2,FALSE)</f>
        <v>#N/A</v>
      </c>
      <c r="F110" s="56" t="s">
        <v>31</v>
      </c>
      <c r="G110" s="30">
        <f t="shared" si="3"/>
        <v>0</v>
      </c>
      <c r="H110" s="56" t="s">
        <v>32</v>
      </c>
      <c r="I110" s="30">
        <f t="shared" si="4"/>
        <v>0</v>
      </c>
      <c r="J110" s="32">
        <f t="shared" si="5"/>
        <v>0</v>
      </c>
      <c r="K110" s="34"/>
    </row>
    <row r="111" spans="1:11" s="33" customFormat="1" ht="22.5" customHeight="1">
      <c r="A111" s="30">
        <v>97</v>
      </c>
      <c r="B111" s="51"/>
      <c r="C111" s="51"/>
      <c r="D111" s="52"/>
      <c r="E111" s="31" t="e">
        <f>VLOOKUP(D111,組別!$A$6:$B$24,2,FALSE)</f>
        <v>#N/A</v>
      </c>
      <c r="F111" s="56" t="s">
        <v>31</v>
      </c>
      <c r="G111" s="30">
        <f t="shared" si="3"/>
        <v>0</v>
      </c>
      <c r="H111" s="56" t="s">
        <v>32</v>
      </c>
      <c r="I111" s="30">
        <f t="shared" si="4"/>
        <v>0</v>
      </c>
      <c r="J111" s="32">
        <f t="shared" si="5"/>
        <v>0</v>
      </c>
      <c r="K111" s="34"/>
    </row>
    <row r="112" spans="1:11" s="33" customFormat="1" ht="22.5" customHeight="1">
      <c r="A112" s="30">
        <v>98</v>
      </c>
      <c r="B112" s="51"/>
      <c r="C112" s="51"/>
      <c r="D112" s="52"/>
      <c r="E112" s="31" t="e">
        <f>VLOOKUP(D112,組別!$A$6:$B$24,2,FALSE)</f>
        <v>#N/A</v>
      </c>
      <c r="F112" s="56" t="s">
        <v>31</v>
      </c>
      <c r="G112" s="30">
        <f t="shared" si="3"/>
        <v>0</v>
      </c>
      <c r="H112" s="56" t="s">
        <v>32</v>
      </c>
      <c r="I112" s="30">
        <f t="shared" si="4"/>
        <v>0</v>
      </c>
      <c r="J112" s="32">
        <f t="shared" si="5"/>
        <v>0</v>
      </c>
      <c r="K112" s="34"/>
    </row>
    <row r="113" spans="1:11" s="33" customFormat="1" ht="22.5" customHeight="1">
      <c r="A113" s="30">
        <v>99</v>
      </c>
      <c r="B113" s="51"/>
      <c r="C113" s="51"/>
      <c r="D113" s="52"/>
      <c r="E113" s="31" t="e">
        <f>VLOOKUP(D113,組別!$A$6:$B$24,2,FALSE)</f>
        <v>#N/A</v>
      </c>
      <c r="F113" s="56" t="s">
        <v>31</v>
      </c>
      <c r="G113" s="30">
        <f t="shared" si="3"/>
        <v>0</v>
      </c>
      <c r="H113" s="56" t="s">
        <v>32</v>
      </c>
      <c r="I113" s="30">
        <f t="shared" si="4"/>
        <v>0</v>
      </c>
      <c r="J113" s="32">
        <f t="shared" si="5"/>
        <v>0</v>
      </c>
      <c r="K113" s="34"/>
    </row>
    <row r="114" spans="1:11">
      <c r="B114" s="8"/>
      <c r="C114" s="8"/>
      <c r="D114" s="8"/>
      <c r="E114" s="8"/>
      <c r="F114" s="8"/>
      <c r="G114" s="8"/>
      <c r="H114" s="8"/>
      <c r="I114" s="8"/>
      <c r="J114" s="8"/>
      <c r="K114" s="8"/>
    </row>
    <row r="115" spans="1:11">
      <c r="B115" s="8"/>
      <c r="C115" s="8"/>
      <c r="D115" s="8"/>
      <c r="E115" s="8"/>
      <c r="F115" s="8"/>
      <c r="G115" s="8"/>
      <c r="H115" s="8"/>
      <c r="I115" s="8"/>
      <c r="J115" s="8"/>
      <c r="K115" s="8"/>
    </row>
    <row r="116" spans="1:11">
      <c r="B116" s="8"/>
      <c r="C116" s="8"/>
      <c r="D116" s="8"/>
      <c r="E116" s="8"/>
      <c r="F116" s="8"/>
      <c r="G116" s="8"/>
      <c r="H116" s="8"/>
      <c r="I116" s="8"/>
      <c r="J116" s="8"/>
      <c r="K116" s="8"/>
    </row>
    <row r="117" spans="1:11">
      <c r="B117" s="8"/>
      <c r="C117" s="8"/>
      <c r="D117" s="8"/>
      <c r="E117" s="8"/>
      <c r="F117" s="8"/>
      <c r="G117" s="8"/>
      <c r="H117" s="8"/>
      <c r="I117" s="8"/>
      <c r="J117" s="8"/>
      <c r="K117" s="8"/>
    </row>
    <row r="118" spans="1:11">
      <c r="B118" s="8"/>
      <c r="C118" s="8"/>
      <c r="D118" s="8"/>
      <c r="E118" s="8"/>
      <c r="F118" s="8"/>
      <c r="G118" s="8"/>
      <c r="H118" s="8"/>
      <c r="I118" s="8"/>
      <c r="J118" s="8"/>
      <c r="K118" s="8"/>
    </row>
    <row r="119" spans="1:11">
      <c r="B119" s="8"/>
      <c r="C119" s="8"/>
      <c r="D119" s="8"/>
      <c r="E119" s="8"/>
      <c r="F119" s="8"/>
      <c r="G119" s="8"/>
      <c r="H119" s="8"/>
      <c r="I119" s="8"/>
      <c r="J119" s="8"/>
      <c r="K119" s="8"/>
    </row>
    <row r="120" spans="1:11">
      <c r="B120" s="8"/>
      <c r="C120" s="8"/>
      <c r="D120" s="8"/>
      <c r="E120" s="8"/>
      <c r="F120" s="8"/>
      <c r="G120" s="8"/>
      <c r="H120" s="8"/>
      <c r="I120" s="8"/>
      <c r="J120" s="8"/>
      <c r="K120" s="8"/>
    </row>
    <row r="121" spans="1:11">
      <c r="B121" s="8"/>
      <c r="C121" s="8"/>
      <c r="D121" s="8"/>
      <c r="E121" s="8"/>
      <c r="F121" s="8"/>
      <c r="G121" s="8"/>
      <c r="H121" s="8"/>
      <c r="I121" s="8"/>
      <c r="J121" s="8"/>
      <c r="K121" s="8"/>
    </row>
    <row r="122" spans="1:11">
      <c r="B122" s="8"/>
      <c r="C122" s="8"/>
      <c r="D122" s="8"/>
      <c r="E122" s="8"/>
      <c r="F122" s="8"/>
      <c r="G122" s="8"/>
      <c r="H122" s="8"/>
      <c r="I122" s="8"/>
      <c r="J122" s="8"/>
      <c r="K122" s="8"/>
    </row>
    <row r="123" spans="1:11">
      <c r="B123" s="8"/>
      <c r="C123" s="8"/>
      <c r="D123" s="8"/>
      <c r="E123" s="8"/>
      <c r="F123" s="8"/>
      <c r="G123" s="8"/>
      <c r="H123" s="8"/>
      <c r="I123" s="8"/>
      <c r="J123" s="8"/>
      <c r="K123" s="8"/>
    </row>
    <row r="124" spans="1:11">
      <c r="B124" s="8"/>
      <c r="C124" s="8"/>
      <c r="D124" s="8"/>
      <c r="E124" s="8"/>
      <c r="F124" s="8"/>
      <c r="G124" s="8"/>
      <c r="H124" s="8"/>
      <c r="I124" s="8"/>
      <c r="J124" s="8"/>
      <c r="K124" s="8"/>
    </row>
    <row r="125" spans="1:11">
      <c r="B125" s="8"/>
      <c r="C125" s="8"/>
      <c r="D125" s="8"/>
      <c r="E125" s="8"/>
      <c r="F125" s="8"/>
      <c r="G125" s="8"/>
      <c r="H125" s="8"/>
      <c r="I125" s="8"/>
      <c r="J125" s="8"/>
      <c r="K125" s="8"/>
    </row>
    <row r="126" spans="1:11">
      <c r="B126" s="8"/>
      <c r="C126" s="8"/>
      <c r="D126" s="8"/>
      <c r="E126" s="8"/>
      <c r="F126" s="8"/>
      <c r="G126" s="8"/>
      <c r="H126" s="8"/>
      <c r="I126" s="8"/>
      <c r="J126" s="8"/>
      <c r="K126" s="8"/>
    </row>
    <row r="127" spans="1:11">
      <c r="B127" s="8"/>
      <c r="C127" s="8"/>
      <c r="D127" s="8"/>
      <c r="E127" s="8"/>
      <c r="F127" s="8"/>
      <c r="G127" s="8"/>
      <c r="H127" s="8"/>
      <c r="I127" s="8"/>
      <c r="J127" s="8"/>
      <c r="K127" s="8"/>
    </row>
    <row r="128" spans="1:11">
      <c r="B128" s="8"/>
      <c r="C128" s="8"/>
      <c r="D128" s="8"/>
      <c r="E128" s="8"/>
      <c r="F128" s="8"/>
      <c r="G128" s="8"/>
      <c r="H128" s="8"/>
      <c r="I128" s="8"/>
      <c r="J128" s="8"/>
      <c r="K128" s="8"/>
    </row>
    <row r="129" spans="2:11">
      <c r="B129" s="8"/>
      <c r="C129" s="8"/>
      <c r="D129" s="8"/>
      <c r="E129" s="8"/>
      <c r="F129" s="8"/>
      <c r="G129" s="8"/>
      <c r="H129" s="8"/>
      <c r="I129" s="8"/>
      <c r="J129" s="8"/>
      <c r="K129" s="8"/>
    </row>
    <row r="130" spans="2:11">
      <c r="B130" s="8"/>
      <c r="C130" s="8"/>
      <c r="D130" s="8"/>
      <c r="E130" s="8"/>
      <c r="F130" s="8"/>
      <c r="G130" s="8"/>
      <c r="H130" s="8"/>
      <c r="I130" s="8"/>
      <c r="J130" s="8"/>
      <c r="K130" s="8"/>
    </row>
    <row r="131" spans="2:11">
      <c r="B131" s="8"/>
      <c r="C131" s="8"/>
      <c r="D131" s="8"/>
      <c r="E131" s="8"/>
      <c r="F131" s="8"/>
      <c r="G131" s="8"/>
      <c r="H131" s="8"/>
      <c r="I131" s="8"/>
      <c r="J131" s="8"/>
      <c r="K131" s="8"/>
    </row>
  </sheetData>
  <sheetProtection algorithmName="SHA-512" hashValue="HhtRQCz73JIV13RxRSUZU34B7wVan/QyOvqdIEcBM7aBRegwRf+whzwXh4/IKMBBGnwkisyrTXauRV3CVq8wJg==" saltValue="IeO/tYQIWM5hD7TcAMRIxQ==" spinCount="100000" sheet="1" scenarios="1" selectLockedCells="1"/>
  <mergeCells count="23">
    <mergeCell ref="H12:J12"/>
    <mergeCell ref="A12:G12"/>
    <mergeCell ref="B7:C7"/>
    <mergeCell ref="B5:C5"/>
    <mergeCell ref="D7:J7"/>
    <mergeCell ref="E9:F9"/>
    <mergeCell ref="I9:J9"/>
    <mergeCell ref="D6:E6"/>
    <mergeCell ref="D5:E5"/>
    <mergeCell ref="B6:C6"/>
    <mergeCell ref="F5:G5"/>
    <mergeCell ref="F6:G6"/>
    <mergeCell ref="H5:J5"/>
    <mergeCell ref="H6:J6"/>
    <mergeCell ref="G1:J1"/>
    <mergeCell ref="B1:F1"/>
    <mergeCell ref="H2:J2"/>
    <mergeCell ref="B2:G2"/>
    <mergeCell ref="D3:E3"/>
    <mergeCell ref="F3:J3"/>
    <mergeCell ref="B3:C4"/>
    <mergeCell ref="D4:E4"/>
    <mergeCell ref="F4:J4"/>
  </mergeCells>
  <phoneticPr fontId="1" type="noConversion"/>
  <conditionalFormatting sqref="D8">
    <cfRule type="containsText" dxfId="0" priority="1" operator="containsText" text="至少10名">
      <formula>NOT(ISERROR(SEARCH("至少10名",D8)))</formula>
    </cfRule>
  </conditionalFormatting>
  <hyperlinks>
    <hyperlink ref="B11" r:id="rId1" xr:uid="{18101253-044B-4645-AFB0-4B28FFBEB5C2}"/>
  </hyperlinks>
  <pageMargins left="0.19685039370078741" right="0" top="0.39370078740157483" bottom="0.27559055118110237" header="0.27559055118110237" footer="0.15748031496062992"/>
  <pageSetup paperSize="9" scale="87" fitToHeight="0" orientation="landscape" verticalDpi="203" r:id="rId2"/>
  <headerFooter alignWithMargins="0"/>
  <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Title="按此選擇參賽主題" xr:uid="{06D88F46-CE66-4A15-A5ED-C7ACCADB3580}">
          <x14:formula1>
            <xm:f>組別!$G$1:$G$8</xm:f>
          </x14:formula1>
          <xm:sqref>F15:F113</xm:sqref>
        </x14:dataValidation>
        <x14:dataValidation type="list" allowBlank="1" showInputMessage="1" showErrorMessage="1" promptTitle="按此選擇參展主題" xr:uid="{7DD4F953-8AEA-4B21-8AF4-89066E5B97B2}">
          <x14:formula1>
            <xm:f>組別!$H$1:$H$9</xm:f>
          </x14:formula1>
          <xm:sqref>H15:H113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58"/>
  <sheetViews>
    <sheetView tabSelected="1" zoomScale="90" zoomScaleNormal="90" workbookViewId="0">
      <selection activeCell="A49" sqref="A49"/>
    </sheetView>
  </sheetViews>
  <sheetFormatPr defaultColWidth="9" defaultRowHeight="15.6"/>
  <cols>
    <col min="1" max="1" width="145.88671875" style="14" customWidth="1"/>
    <col min="2" max="16384" width="9" style="12"/>
  </cols>
  <sheetData>
    <row r="1" spans="1:2" ht="22.2">
      <c r="A1" s="19" t="s">
        <v>33</v>
      </c>
    </row>
    <row r="2" spans="1:2" ht="41.25" customHeight="1">
      <c r="A2" s="28" t="s">
        <v>34</v>
      </c>
    </row>
    <row r="3" spans="1:2" ht="18">
      <c r="A3" s="13" t="s">
        <v>35</v>
      </c>
    </row>
    <row r="4" spans="1:2">
      <c r="A4" s="58" t="s">
        <v>95</v>
      </c>
    </row>
    <row r="6" spans="1:2">
      <c r="A6" s="29" t="s">
        <v>37</v>
      </c>
    </row>
    <row r="7" spans="1:2">
      <c r="A7" s="12" t="s">
        <v>38</v>
      </c>
    </row>
    <row r="8" spans="1:2">
      <c r="A8" s="45" t="s">
        <v>96</v>
      </c>
    </row>
    <row r="9" spans="1:2">
      <c r="A9" s="14" t="s">
        <v>39</v>
      </c>
      <c r="B9" s="14"/>
    </row>
    <row r="10" spans="1:2">
      <c r="A10" s="12" t="s">
        <v>40</v>
      </c>
    </row>
    <row r="11" spans="1:2">
      <c r="A11" s="12"/>
    </row>
    <row r="12" spans="1:2">
      <c r="A12" s="20" t="s">
        <v>41</v>
      </c>
    </row>
    <row r="13" spans="1:2">
      <c r="A13" s="14" t="s">
        <v>42</v>
      </c>
    </row>
    <row r="14" spans="1:2" ht="31.2">
      <c r="A14" s="14" t="s">
        <v>43</v>
      </c>
    </row>
    <row r="15" spans="1:2" ht="31.2">
      <c r="A15" s="21" t="s">
        <v>44</v>
      </c>
    </row>
    <row r="16" spans="1:2">
      <c r="A16" s="46" t="s">
        <v>36</v>
      </c>
    </row>
    <row r="17" spans="1:10" ht="16.2">
      <c r="A17" s="18"/>
    </row>
    <row r="18" spans="1:10">
      <c r="A18" s="20" t="s">
        <v>45</v>
      </c>
    </row>
    <row r="19" spans="1:10" ht="31.2">
      <c r="A19" s="14" t="s">
        <v>98</v>
      </c>
    </row>
    <row r="20" spans="1:10">
      <c r="A20" s="14" t="s">
        <v>46</v>
      </c>
    </row>
    <row r="22" spans="1:10">
      <c r="A22" s="20" t="s">
        <v>47</v>
      </c>
    </row>
    <row r="23" spans="1:10">
      <c r="A23" s="14" t="s">
        <v>48</v>
      </c>
    </row>
    <row r="25" spans="1:10" ht="16.5" customHeight="1">
      <c r="A25" s="20" t="s">
        <v>49</v>
      </c>
    </row>
    <row r="26" spans="1:10">
      <c r="A26" s="14" t="s">
        <v>50</v>
      </c>
    </row>
    <row r="27" spans="1:10">
      <c r="A27" s="14" t="s">
        <v>99</v>
      </c>
    </row>
    <row r="29" spans="1:10">
      <c r="A29" s="20" t="s">
        <v>51</v>
      </c>
    </row>
    <row r="30" spans="1:10" ht="34.5" customHeight="1">
      <c r="A30" s="14" t="s">
        <v>52</v>
      </c>
    </row>
    <row r="31" spans="1:10" ht="409.6">
      <c r="A31" s="15" t="s">
        <v>97</v>
      </c>
      <c r="C31"/>
      <c r="E31"/>
      <c r="J31"/>
    </row>
    <row r="32" spans="1:10" ht="16.5" customHeight="1">
      <c r="A32" s="15"/>
    </row>
    <row r="33" spans="1:1" ht="15.75" customHeight="1">
      <c r="A33" s="20" t="s">
        <v>53</v>
      </c>
    </row>
    <row r="34" spans="1:1" ht="31.2">
      <c r="A34" s="14" t="s">
        <v>54</v>
      </c>
    </row>
    <row r="35" spans="1:1">
      <c r="A35" s="24" t="s">
        <v>55</v>
      </c>
    </row>
    <row r="36" spans="1:1">
      <c r="A36" s="14" t="s">
        <v>56</v>
      </c>
    </row>
    <row r="37" spans="1:1" ht="31.2">
      <c r="A37" s="14" t="s">
        <v>57</v>
      </c>
    </row>
    <row r="39" spans="1:1">
      <c r="A39" s="20" t="s">
        <v>58</v>
      </c>
    </row>
    <row r="40" spans="1:1">
      <c r="A40" s="47" t="s">
        <v>59</v>
      </c>
    </row>
    <row r="41" spans="1:1">
      <c r="A41" s="47" t="s">
        <v>60</v>
      </c>
    </row>
    <row r="42" spans="1:1">
      <c r="A42" s="47" t="s">
        <v>61</v>
      </c>
    </row>
    <row r="43" spans="1:1">
      <c r="A43" s="47" t="s">
        <v>62</v>
      </c>
    </row>
    <row r="44" spans="1:1" ht="17.399999999999999">
      <c r="A44" s="47" t="s">
        <v>63</v>
      </c>
    </row>
    <row r="45" spans="1:1" ht="31.2">
      <c r="A45" s="25" t="s">
        <v>64</v>
      </c>
    </row>
    <row r="46" spans="1:1">
      <c r="A46" s="25" t="s">
        <v>65</v>
      </c>
    </row>
    <row r="47" spans="1:1">
      <c r="A47" s="25" t="s">
        <v>66</v>
      </c>
    </row>
    <row r="48" spans="1:1" ht="31.2">
      <c r="A48" s="25" t="s">
        <v>67</v>
      </c>
    </row>
    <row r="49" spans="1:1">
      <c r="A49" s="25" t="s">
        <v>68</v>
      </c>
    </row>
    <row r="50" spans="1:1">
      <c r="A50" s="25" t="s">
        <v>69</v>
      </c>
    </row>
    <row r="51" spans="1:1" ht="31.2">
      <c r="A51" s="25" t="s">
        <v>70</v>
      </c>
    </row>
    <row r="52" spans="1:1">
      <c r="A52" s="25" t="s">
        <v>71</v>
      </c>
    </row>
    <row r="53" spans="1:1">
      <c r="A53" s="25" t="s">
        <v>72</v>
      </c>
    </row>
    <row r="54" spans="1:1">
      <c r="A54" s="26" t="s">
        <v>73</v>
      </c>
    </row>
    <row r="55" spans="1:1">
      <c r="A55" s="25" t="s">
        <v>74</v>
      </c>
    </row>
    <row r="58" spans="1:1">
      <c r="A58" s="16" t="s">
        <v>93</v>
      </c>
    </row>
  </sheetData>
  <sheetProtection algorithmName="SHA-512" hashValue="O4Q9l9S99moMeScd7ho6bwdBdvABY5QebdEuQzpfI8IHpD1seoyyz02L3GXjvT8TrSMBJSqJQMw3rRKnYdWAZg==" saltValue="7qVe5Ht/5jxARFAfUdpQ6A==" spinCount="100000" sheet="1" objects="1" scenarios="1"/>
  <phoneticPr fontId="1" type="noConversion"/>
  <hyperlinks>
    <hyperlink ref="A4" r:id="rId1" xr:uid="{B66227CF-53B0-45E2-9302-0799C48CC704}"/>
    <hyperlink ref="A16" r:id="rId2" xr:uid="{92DBDF51-FB17-43FB-8DC8-3F035A775CAA}"/>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1"/>
  <sheetViews>
    <sheetView workbookViewId="0">
      <selection activeCell="B32" sqref="B32"/>
    </sheetView>
  </sheetViews>
  <sheetFormatPr defaultColWidth="8.88671875" defaultRowHeight="16.2"/>
  <cols>
    <col min="2" max="2" width="37.109375" customWidth="1"/>
    <col min="7" max="7" width="37.109375" bestFit="1" customWidth="1"/>
  </cols>
  <sheetData>
    <row r="1" spans="1:8">
      <c r="A1" t="s">
        <v>19</v>
      </c>
      <c r="B1" t="s">
        <v>75</v>
      </c>
      <c r="G1" t="s">
        <v>76</v>
      </c>
      <c r="H1" t="s">
        <v>77</v>
      </c>
    </row>
    <row r="2" spans="1:8">
      <c r="A2">
        <v>2005</v>
      </c>
      <c r="B2" t="s">
        <v>78</v>
      </c>
      <c r="G2" t="s">
        <v>79</v>
      </c>
      <c r="H2" t="s">
        <v>80</v>
      </c>
    </row>
    <row r="3" spans="1:8">
      <c r="A3">
        <v>2006</v>
      </c>
      <c r="B3" t="s">
        <v>78</v>
      </c>
      <c r="G3" t="s">
        <v>81</v>
      </c>
      <c r="H3" t="s">
        <v>79</v>
      </c>
    </row>
    <row r="4" spans="1:8">
      <c r="A4">
        <v>2007</v>
      </c>
      <c r="B4" t="s">
        <v>78</v>
      </c>
      <c r="G4" t="s">
        <v>82</v>
      </c>
      <c r="H4" t="s">
        <v>81</v>
      </c>
    </row>
    <row r="5" spans="1:8">
      <c r="A5">
        <v>2008</v>
      </c>
      <c r="B5" t="s">
        <v>78</v>
      </c>
      <c r="G5" t="s">
        <v>83</v>
      </c>
      <c r="H5" t="s">
        <v>82</v>
      </c>
    </row>
    <row r="6" spans="1:8">
      <c r="A6">
        <v>2009</v>
      </c>
      <c r="B6" t="s">
        <v>84</v>
      </c>
      <c r="G6" t="s">
        <v>30</v>
      </c>
      <c r="H6" t="s">
        <v>83</v>
      </c>
    </row>
    <row r="7" spans="1:8">
      <c r="A7">
        <v>2010</v>
      </c>
      <c r="B7" t="s">
        <v>84</v>
      </c>
      <c r="G7" t="s">
        <v>85</v>
      </c>
      <c r="H7" t="s">
        <v>30</v>
      </c>
    </row>
    <row r="8" spans="1:8">
      <c r="A8">
        <v>2011</v>
      </c>
      <c r="B8" t="s">
        <v>84</v>
      </c>
      <c r="G8" t="s">
        <v>29</v>
      </c>
      <c r="H8" t="s">
        <v>85</v>
      </c>
    </row>
    <row r="9" spans="1:8">
      <c r="A9">
        <v>2012</v>
      </c>
      <c r="B9" t="s">
        <v>84</v>
      </c>
      <c r="H9" t="s">
        <v>29</v>
      </c>
    </row>
    <row r="10" spans="1:8">
      <c r="A10">
        <v>2013</v>
      </c>
      <c r="B10" t="s">
        <v>86</v>
      </c>
    </row>
    <row r="11" spans="1:8">
      <c r="A11">
        <v>2014</v>
      </c>
      <c r="B11" t="s">
        <v>86</v>
      </c>
    </row>
    <row r="12" spans="1:8">
      <c r="A12">
        <v>2015</v>
      </c>
      <c r="B12" t="s">
        <v>87</v>
      </c>
    </row>
    <row r="13" spans="1:8">
      <c r="A13">
        <v>2016</v>
      </c>
      <c r="B13" t="s">
        <v>87</v>
      </c>
    </row>
    <row r="14" spans="1:8">
      <c r="A14">
        <v>2017</v>
      </c>
      <c r="B14" t="s">
        <v>88</v>
      </c>
    </row>
    <row r="15" spans="1:8">
      <c r="A15">
        <v>2018</v>
      </c>
      <c r="B15" t="s">
        <v>88</v>
      </c>
    </row>
    <row r="16" spans="1:8">
      <c r="A16">
        <v>2019</v>
      </c>
      <c r="B16" t="s">
        <v>89</v>
      </c>
    </row>
    <row r="17" spans="1:2">
      <c r="A17">
        <v>2020</v>
      </c>
      <c r="B17" t="s">
        <v>90</v>
      </c>
    </row>
    <row r="18" spans="1:2">
      <c r="A18">
        <v>2021</v>
      </c>
      <c r="B18" t="s">
        <v>91</v>
      </c>
    </row>
    <row r="19" spans="1:2">
      <c r="A19">
        <v>2022</v>
      </c>
      <c r="B19" t="s">
        <v>91</v>
      </c>
    </row>
    <row r="20" spans="1:2">
      <c r="A20">
        <v>2023</v>
      </c>
      <c r="B20" s="49" t="s">
        <v>92</v>
      </c>
    </row>
    <row r="21" spans="1:2">
      <c r="A21">
        <v>2024</v>
      </c>
      <c r="B21" s="49" t="s">
        <v>92</v>
      </c>
    </row>
  </sheetData>
  <phoneticPr fontId="1" type="noConversion"/>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c 2 o 5 V F 2 d n Z i j A A A A 9 g A A A B I A H A B D b 2 5 m a W c v U G F j a 2 F n Z S 5 4 b W w g o h g A K K A U A A A A A A A A A A A A A A A A A A A A A A A A A A A A h Y 9 B D o I w F E S v Q r q n L W i M I Z + y c C u J C d G 4 b W q F R v g Y W i x 3 c + G R v I I Y R d 2 5 n D d v M X O / 3 i A b m j q 4 6 M 6 a F l M S U U 4 C j a o 9 G C x T 0 r t j u C S Z g I 1 U J 1 n q Y J T R J o M 9 p K R y 7 p w w 5 r 2 n f k b b r m Q x 5 x H b 5 + t C V b q R 5 C O b / 3 J o 0 D q J S h M B u 9 c Y E d O I c 7 q Y j 5 u A T R B y g 1 8 h H r t n + w N h 1 d e u 7 7 T Q G G 4 L Y F M E 9 v 4 g H l B L A w Q U A A I A C A B z a j l 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2 o 5 V C i K R 7 g O A A A A E Q A A A B M A H A B G b 3 J t d W x h c y 9 T Z W N 0 a W 9 u M S 5 t I K I Y A C i g F A A A A A A A A A A A A A A A A A A A A A A A A A A A A C t O T S 7 J z M 9 T C I b Q h t Y A U E s B A i 0 A F A A C A A g A c 2 o 5 V F 2 d n Z i j A A A A 9 g A A A B I A A A A A A A A A A A A A A A A A A A A A A E N v b m Z p Z y 9 Q Y W N r Y W d l L n h t b F B L A Q I t A B Q A A g A I A H N q O V Q P y u m r p A A A A O k A A A A T A A A A A A A A A A A A A A A A A O 8 A A A B b Q 2 9 u d G V u d F 9 U e X B l c 1 0 u e G 1 s U E s B A i 0 A F A A C A A g A c 2 o 5 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O 7 o s / B p N D h N t H u D 4 b U 3 6 X 4 A A A A A A g A A A A A A E G Y A A A A B A A A g A A A A C s k A 5 G v s 0 P k H 0 s N p 6 Z P q q i l L 8 x t n t h o Q 0 j K f r f n v P z M A A A A A D o A A A A A C A A A g A A A A V I 8 Y E g a 7 z Z o D q H j 1 0 g V l Q v D W l F H b 1 w E E z g q a 5 S 6 w C 5 J Q A A A A n r r n 5 V N u t I x q T S p 1 J C J R 0 Q j j T W h Y w / / / T s z E 1 n T S x 4 r Y D Z b 5 d k w x v E f 0 t e u y E b + D l f J P N C F x w 4 C Q I a 2 G M t s 2 o T u P U G l O f c z E W 6 R A I 7 O n J p l A A A A A o B 2 U n U a n A Y W x s Q V r d V S 6 u y W R z S o Z 6 z q L e J k t n m P 7 Z t o + y E j l V v H h 2 U 3 1 O R A D a / T 0 G q T c 4 8 O X T 9 H 9 x e s p Z 3 4 3 f A = = < / D a t a M a s h u p > 
</file>

<file path=customXml/itemProps1.xml><?xml version="1.0" encoding="utf-8"?>
<ds:datastoreItem xmlns:ds="http://schemas.openxmlformats.org/officeDocument/2006/customXml" ds:itemID="{450F3D24-6B3E-4B0C-8A4D-2E14AB0B58C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3</vt:i4>
      </vt:variant>
    </vt:vector>
  </HeadingPairs>
  <TitlesOfParts>
    <vt:vector size="6" baseType="lpstr">
      <vt:lpstr>參加者資料</vt:lpstr>
      <vt:lpstr>重要 - 團體報名章程</vt:lpstr>
      <vt:lpstr>組別</vt:lpstr>
      <vt:lpstr>'重要 - 團體報名章程'!_1._報名費用__團體替超過5位或以上小朋友報名_每份作品參賽費用為_140。_團體替2_4位小朋友報名_每份作品參賽費用為_150。_2._展覽費用__本屆所有作品均可自由報名參加2022年10_11月期間舉行的雙年畫展暨童夢嘉年華_展出上次_2021年下半年度比賽_及本次_2022年上半年度比賽_參賽作品__現時連同比賽報名可享超級早報名優惠_每份畫作參展費用__180__原價___250___超級早報名優惠截止日期為2022年4月14日__3._必須按此閱讀其他章程細則_按此__或在本檔案分頁中選</vt:lpstr>
      <vt:lpstr>參加者資料!Print_Area</vt:lpstr>
      <vt:lpstr>參加者資料!Print_Titles</vt:lpstr>
    </vt:vector>
  </TitlesOfParts>
  <Manager/>
  <Company>CMT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puiyi lee</cp:lastModifiedBy>
  <cp:revision/>
  <dcterms:created xsi:type="dcterms:W3CDTF">2012-06-08T05:47:09Z</dcterms:created>
  <dcterms:modified xsi:type="dcterms:W3CDTF">2024-11-19T14:54:53Z</dcterms:modified>
  <cp:category/>
  <cp:contentStatus/>
</cp:coreProperties>
</file>